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S:\M&amp;P\Admin\Form Revisions\PA-67 (Excel)\"/>
    </mc:Choice>
  </mc:AlternateContent>
  <xr:revisionPtr revIDLastSave="0" documentId="8_{90702502-C9D0-40CC-931B-89F4E0067CD3}" xr6:coauthVersionLast="47" xr6:coauthVersionMax="47" xr10:uidLastSave="{00000000-0000-0000-0000-000000000000}"/>
  <bookViews>
    <workbookView xWindow="28680" yWindow="-120" windowWidth="29040" windowHeight="15840" tabRatio="843" xr2:uid="{00000000-000D-0000-FFFF-FFFF00000000}"/>
  </bookViews>
  <sheets>
    <sheet name="Instructions" sheetId="7" r:id="rId1"/>
    <sheet name="Page 1 - Owner Income &amp; Expense" sheetId="1" r:id="rId2"/>
    <sheet name="Page 2 - Owner Unit Mix &amp; Rent" sheetId="2" r:id="rId3"/>
    <sheet name="Page 3 - Assessor Input" sheetId="3" r:id="rId4"/>
    <sheet name="Page 4 - Income Approach" sheetId="5" r:id="rId5"/>
    <sheet name="Page 5 - Final Taxes Due" sheetId="4" r:id="rId6"/>
  </sheets>
  <externalReferences>
    <externalReference r:id="rId7"/>
  </externalReferences>
  <definedNames>
    <definedName name="AllUnits">'Page 2 - Owner Unit Mix &amp; Rent'!$B$17</definedName>
    <definedName name="AUDITEXP">'Page 1 - Owner Income &amp; Expense'!$F$36</definedName>
    <definedName name="CAPRATE">'Page 3 - Assessor Input'!$E$11</definedName>
    <definedName name="EFFTAXRATE">'Page 3 - Assessor Input'!$E$22</definedName>
    <definedName name="PCTFIFTY">'Page 2 - Owner Unit Mix &amp; Rent'!$B$31</definedName>
    <definedName name="PCTHIH">'Page 2 - Owner Unit Mix &amp; Rent'!$B$34</definedName>
    <definedName name="PCTLOH">'Page 2 - Owner Unit Mix &amp; Rent'!$B$33</definedName>
    <definedName name="PCTPBU">'Page 2 - Owner Unit Mix &amp; Rent'!$B$30</definedName>
    <definedName name="PCTSIXTY">'Page 2 - Owner Unit Mix &amp; Rent'!$B$32</definedName>
    <definedName name="_xlnm.Print_Area" localSheetId="0">Instructions!$A$1:$A$40</definedName>
    <definedName name="_xlnm.Print_Area" localSheetId="1">'Page 1 - Owner Income &amp; Expense'!$A$1:$F$47</definedName>
    <definedName name="_xlnm.Print_Area" localSheetId="2">'Page 2 - Owner Unit Mix &amp; Rent'!$A$1:$I$45</definedName>
    <definedName name="_xlnm.Print_Area" localSheetId="3">'Page 3 - Assessor Input'!$A$1:$L$40</definedName>
    <definedName name="_xlnm.Print_Area" localSheetId="4">'Page 4 - Income Approach'!$A$1:$H$45</definedName>
    <definedName name="_xlnm.Print_Area" localSheetId="5">'Page 5 - Final Taxes Due'!$A$1:$G$29</definedName>
    <definedName name="PYEQRATE">'Page 3 - Assessor Input'!$E$13</definedName>
    <definedName name="TAXRATE">'Page 3 - Assessor Input'!$E$18</definedName>
    <definedName name="TotRev">'[1]Previous Year''s Audit'!$E$18</definedName>
    <definedName name="vacrate">'Page 3 - Assessor Input'!$E$9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B24" i="2" l="1"/>
  <c r="C18" i="5"/>
  <c r="D18" i="5"/>
  <c r="E18" i="5"/>
  <c r="F18" i="5"/>
  <c r="G18" i="5"/>
  <c r="H18" i="5"/>
  <c r="B18" i="5"/>
  <c r="F31" i="1" l="1"/>
  <c r="F32" i="1"/>
  <c r="F33" i="1"/>
  <c r="F34" i="1"/>
  <c r="F35" i="1"/>
  <c r="F30" i="1"/>
  <c r="F23" i="1"/>
  <c r="F24" i="1"/>
  <c r="F25" i="1"/>
  <c r="F22" i="1"/>
  <c r="F26" i="1"/>
  <c r="B19" i="4" s="1"/>
  <c r="E30" i="5"/>
  <c r="C5" i="2"/>
  <c r="C7" i="4" s="1"/>
  <c r="C11" i="2"/>
  <c r="C13" i="4" s="1"/>
  <c r="I24" i="2"/>
  <c r="H24" i="2"/>
  <c r="G24" i="2"/>
  <c r="F24" i="2"/>
  <c r="E24" i="2"/>
  <c r="D24" i="2"/>
  <c r="C24" i="2"/>
  <c r="AD30" i="2"/>
  <c r="AE30" i="2"/>
  <c r="AF30" i="2"/>
  <c r="AG30" i="2"/>
  <c r="AH30" i="2"/>
  <c r="AI30" i="2"/>
  <c r="AJ30" i="2"/>
  <c r="AK30" i="2"/>
  <c r="AE31" i="2"/>
  <c r="AD31" i="2"/>
  <c r="AF31" i="2"/>
  <c r="AG31" i="2"/>
  <c r="AH31" i="2"/>
  <c r="AI31" i="2"/>
  <c r="AJ31" i="2"/>
  <c r="AK31" i="2"/>
  <c r="AE32" i="2"/>
  <c r="AD32" i="2"/>
  <c r="AF32" i="2"/>
  <c r="AG32" i="2"/>
  <c r="AH32" i="2"/>
  <c r="AI32" i="2"/>
  <c r="AJ32" i="2"/>
  <c r="AK32" i="2"/>
  <c r="AE33" i="2"/>
  <c r="AD33" i="2"/>
  <c r="AF33" i="2"/>
  <c r="AG33" i="2"/>
  <c r="AH33" i="2"/>
  <c r="AI33" i="2"/>
  <c r="AJ33" i="2"/>
  <c r="AK33" i="2"/>
  <c r="AE34" i="2"/>
  <c r="AD34" i="2"/>
  <c r="AF34" i="2"/>
  <c r="AG34" i="2"/>
  <c r="AH34" i="2"/>
  <c r="AI34" i="2"/>
  <c r="AJ34" i="2"/>
  <c r="AK34" i="2"/>
  <c r="AK39" i="2"/>
  <c r="AJ39" i="2"/>
  <c r="AE39" i="2"/>
  <c r="AF39" i="2"/>
  <c r="AG39" i="2"/>
  <c r="AH39" i="2"/>
  <c r="AI39" i="2"/>
  <c r="AJ40" i="2"/>
  <c r="AE40" i="2"/>
  <c r="AF40" i="2"/>
  <c r="AG40" i="2"/>
  <c r="AH40" i="2"/>
  <c r="AI40" i="2"/>
  <c r="AK40" i="2"/>
  <c r="AI41" i="2"/>
  <c r="AE41" i="2"/>
  <c r="AF41" i="2"/>
  <c r="AG41" i="2"/>
  <c r="AH41" i="2"/>
  <c r="AJ41" i="2"/>
  <c r="AK41" i="2"/>
  <c r="AH42" i="2"/>
  <c r="AF42" i="2"/>
  <c r="AE42" i="2"/>
  <c r="AG42" i="2"/>
  <c r="AI42" i="2"/>
  <c r="AJ42" i="2"/>
  <c r="AK42" i="2"/>
  <c r="AF43" i="2"/>
  <c r="AE43" i="2"/>
  <c r="AG43" i="2"/>
  <c r="AH43" i="2"/>
  <c r="AI43" i="2"/>
  <c r="AJ43" i="2"/>
  <c r="AK43" i="2"/>
  <c r="AJ38" i="2"/>
  <c r="AI38" i="2"/>
  <c r="AH38" i="2"/>
  <c r="AF38" i="2"/>
  <c r="AK38" i="2"/>
  <c r="AE38" i="2"/>
  <c r="AG38" i="2"/>
  <c r="C13" i="2"/>
  <c r="C15" i="4" s="1"/>
  <c r="C9" i="2"/>
  <c r="C11" i="4" s="1"/>
  <c r="C7" i="2"/>
  <c r="C9" i="4" s="1"/>
  <c r="G21" i="3"/>
  <c r="G20" i="3"/>
  <c r="E22" i="3"/>
  <c r="D35" i="5" s="1"/>
  <c r="G16" i="3"/>
  <c r="G18" i="3"/>
  <c r="G13" i="3"/>
  <c r="G11" i="3"/>
  <c r="G9" i="3"/>
  <c r="E7" i="3"/>
  <c r="E40" i="5"/>
  <c r="D34" i="5"/>
  <c r="B20" i="5"/>
  <c r="C20" i="5"/>
  <c r="D20" i="5"/>
  <c r="E20" i="5"/>
  <c r="F20" i="5"/>
  <c r="G20" i="5"/>
  <c r="H20" i="5"/>
  <c r="C11" i="5"/>
  <c r="B9" i="5"/>
  <c r="C9" i="5"/>
  <c r="D9" i="5"/>
  <c r="E9" i="5"/>
  <c r="F9" i="5"/>
  <c r="G9" i="5"/>
  <c r="H9" i="5"/>
  <c r="B10" i="5"/>
  <c r="C10" i="5"/>
  <c r="D10" i="5"/>
  <c r="E10" i="5"/>
  <c r="F10" i="5"/>
  <c r="G10" i="5"/>
  <c r="H10" i="5"/>
  <c r="B11" i="5"/>
  <c r="D11" i="5"/>
  <c r="E11" i="5"/>
  <c r="F11" i="5"/>
  <c r="G11" i="5"/>
  <c r="H11" i="5"/>
  <c r="B12" i="5"/>
  <c r="C12" i="5"/>
  <c r="D12" i="5"/>
  <c r="E12" i="5"/>
  <c r="F12" i="5"/>
  <c r="G12" i="5"/>
  <c r="H12" i="5"/>
  <c r="B13" i="5"/>
  <c r="C13" i="5"/>
  <c r="D13" i="5"/>
  <c r="E13" i="5"/>
  <c r="F13" i="5"/>
  <c r="G13" i="5"/>
  <c r="H13" i="5"/>
  <c r="B14" i="5"/>
  <c r="C14" i="5"/>
  <c r="D14" i="5"/>
  <c r="E14" i="5"/>
  <c r="F14" i="5"/>
  <c r="G14" i="5"/>
  <c r="H14" i="5"/>
  <c r="B19" i="5"/>
  <c r="C19" i="5"/>
  <c r="D19" i="5"/>
  <c r="E19" i="5"/>
  <c r="F19" i="5"/>
  <c r="G19" i="5"/>
  <c r="H19" i="5"/>
  <c r="B21" i="5"/>
  <c r="C21" i="5"/>
  <c r="D21" i="5"/>
  <c r="E21" i="5"/>
  <c r="F21" i="5"/>
  <c r="G21" i="5"/>
  <c r="H21" i="5"/>
  <c r="B22" i="5"/>
  <c r="C22" i="5"/>
  <c r="D22" i="5"/>
  <c r="E22" i="5"/>
  <c r="F22" i="5"/>
  <c r="G22" i="5"/>
  <c r="H22" i="5"/>
  <c r="B23" i="5"/>
  <c r="C23" i="5"/>
  <c r="D23" i="5"/>
  <c r="E23" i="5"/>
  <c r="F23" i="5"/>
  <c r="G23" i="5"/>
  <c r="H23" i="5"/>
  <c r="D26" i="5"/>
  <c r="E42" i="5"/>
  <c r="AL42" i="2" l="1"/>
  <c r="AL40" i="2"/>
  <c r="AL39" i="2"/>
  <c r="AL33" i="2"/>
  <c r="AL32" i="2"/>
  <c r="AL43" i="2"/>
  <c r="AL41" i="2"/>
  <c r="AL31" i="2"/>
  <c r="E36" i="5"/>
  <c r="AL38" i="2"/>
  <c r="AL34" i="2"/>
  <c r="AL30" i="2"/>
  <c r="E25" i="5"/>
  <c r="E26" i="5" s="1"/>
  <c r="E28" i="5" s="1"/>
  <c r="E32" i="5" s="1"/>
  <c r="E38" i="5" l="1"/>
  <c r="E41" i="5" s="1"/>
  <c r="E44" i="5" s="1"/>
  <c r="F19" i="4" s="1"/>
  <c r="D73" i="4" s="1"/>
  <c r="D26" i="4" l="1"/>
  <c r="D2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nduffy</author>
  </authors>
  <commentList>
    <comment ref="B16" authorId="0" shapeId="0" xr:uid="{00000000-0006-0000-0200-000001000000}">
      <text>
        <r>
          <rPr>
            <b/>
            <sz val="10"/>
            <color indexed="10"/>
            <rFont val="Tahoma"/>
            <family val="2"/>
          </rPr>
          <t>Enter Totals In This Column First!</t>
        </r>
      </text>
    </comment>
    <comment ref="B43" authorId="0" shapeId="0" xr:uid="{00000000-0006-0000-0200-000002000000}">
      <text>
        <r>
          <rPr>
            <sz val="10"/>
            <color indexed="10"/>
            <rFont val="Tahoma"/>
            <family val="2"/>
          </rPr>
          <t>Enter if applicable!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<sst xmlns="http://schemas.openxmlformats.org/spreadsheetml/2006/main" count="254" uniqueCount="160">
  <si>
    <t>Laundry Income</t>
  </si>
  <si>
    <t>Other Income</t>
  </si>
  <si>
    <t>Insurance Expense</t>
  </si>
  <si>
    <t>TAX YEAR:</t>
  </si>
  <si>
    <t>OWNER'S NAME:</t>
  </si>
  <si>
    <t>AUDITED FINANCIAL INFORMATION</t>
  </si>
  <si>
    <t>RENTAL OPERATIONS</t>
  </si>
  <si>
    <t>Tenant Rental Income</t>
  </si>
  <si>
    <t>Tax Year:</t>
  </si>
  <si>
    <t>UNIT MIX:</t>
  </si>
  <si>
    <t>Total</t>
  </si>
  <si>
    <t>Efficiency</t>
  </si>
  <si>
    <t>1 Bdrm.</t>
  </si>
  <si>
    <t>2 Bdrm.</t>
  </si>
  <si>
    <t>3 Bdrm.</t>
  </si>
  <si>
    <t>4 Bdrm.</t>
  </si>
  <si>
    <t>Market Rate Units</t>
  </si>
  <si>
    <t>Project-Based Units</t>
  </si>
  <si>
    <t>50% Units</t>
  </si>
  <si>
    <t>60% Units</t>
  </si>
  <si>
    <t>Low HOME Rent</t>
  </si>
  <si>
    <t>High HOME Rent</t>
  </si>
  <si>
    <t>Cooking</t>
  </si>
  <si>
    <t>Hot Water</t>
  </si>
  <si>
    <t>Lawrence, MA-NH HMFA</t>
  </si>
  <si>
    <t>Manchester, NH HMFA</t>
  </si>
  <si>
    <t>Nashua, NH HMFA</t>
  </si>
  <si>
    <t>Portsmouth-Rochester, NH HMFA</t>
  </si>
  <si>
    <t>Western Rockingham Co., NH HMFA</t>
  </si>
  <si>
    <t>Boston-Cambridge-Quincy, MA-NH HMFA</t>
  </si>
  <si>
    <t>Belknap County, NH</t>
  </si>
  <si>
    <t>Carroll County, NH</t>
  </si>
  <si>
    <t>Cheshire County, NH</t>
  </si>
  <si>
    <t>Coos County, NH</t>
  </si>
  <si>
    <t>Grafton County, NH</t>
  </si>
  <si>
    <t>Merrimack County, NH</t>
  </si>
  <si>
    <t>Sullivan County, NH</t>
  </si>
  <si>
    <t>Hillsborough Co., NH (part) HMFA</t>
  </si>
  <si>
    <t>UTILITY ALLOWANCE:</t>
  </si>
  <si>
    <t>Miscellaneous</t>
  </si>
  <si>
    <t>Electric</t>
  </si>
  <si>
    <t>Heating</t>
  </si>
  <si>
    <t>Oil</t>
  </si>
  <si>
    <t>Natural Gas</t>
  </si>
  <si>
    <t>Fuel Oil</t>
  </si>
  <si>
    <t>N/A</t>
  </si>
  <si>
    <t>Bottled Gas</t>
  </si>
  <si>
    <t>5 Bdrm.</t>
  </si>
  <si>
    <t>6 Bdrm.</t>
  </si>
  <si>
    <t>Market Capitalization Rate:</t>
  </si>
  <si>
    <t>UNIT MIX</t>
  </si>
  <si>
    <t>NET RENTS</t>
  </si>
  <si>
    <t>Potential Annual Gross Income</t>
  </si>
  <si>
    <t>Less: Vacancy Rate</t>
  </si>
  <si>
    <t>Net Annual Operating Income</t>
  </si>
  <si>
    <t>Less: Operating Expenses:</t>
  </si>
  <si>
    <t>Market Capitalization Rate</t>
  </si>
  <si>
    <t>Equalized Tax Rate</t>
  </si>
  <si>
    <t>Effective Tax Rate:</t>
  </si>
  <si>
    <t>Overall Capitalization Rate</t>
  </si>
  <si>
    <t>Current Tax Rate:</t>
  </si>
  <si>
    <t>Previous Year's Equalization Ratio:</t>
  </si>
  <si>
    <t>Other Utility</t>
  </si>
  <si>
    <t>Operating (Utilities, rubbish removal, etc)</t>
  </si>
  <si>
    <t>INCOME (Detailed back-up must be provided to assessor)</t>
  </si>
  <si>
    <t>EXPENSES (Detailed back-up must be provided to assessor)</t>
  </si>
  <si>
    <t>Number of Market Rate Units</t>
  </si>
  <si>
    <t>Number of Project-Based Units</t>
  </si>
  <si>
    <t>Number of 50% Units</t>
  </si>
  <si>
    <t>Number of 60% Units</t>
  </si>
  <si>
    <t>Market Vacancy Rate:</t>
  </si>
  <si>
    <t>Effective Gross Income</t>
  </si>
  <si>
    <t>Interest Income - (Interest on restricted deposits ONLY)</t>
  </si>
  <si>
    <t>Type of Utility</t>
  </si>
  <si>
    <t>Source of Data:</t>
  </si>
  <si>
    <t>Unit Heating "Type "  Source:</t>
  </si>
  <si>
    <t>Data Entry Page:  Enter information in "yellow" fields only</t>
  </si>
  <si>
    <t>Determination of Taxes Due</t>
  </si>
  <si>
    <t xml:space="preserve">CERTIFICATION: </t>
  </si>
  <si>
    <t>Date:</t>
  </si>
  <si>
    <t>Income Approach Calculations</t>
  </si>
  <si>
    <t>Equalized  Assessed Value</t>
  </si>
  <si>
    <t>SUM</t>
  </si>
  <si>
    <t>Estimated Real Estate Tax:</t>
  </si>
  <si>
    <t>Validate Inputs:</t>
  </si>
  <si>
    <t>NEW HAMPSHIRE DEPARTMENT OF REVENUE ADMINISTRATION</t>
  </si>
  <si>
    <t>Low Income Housing Tax Credit Program, Annual Filing To Municipality</t>
  </si>
  <si>
    <t>NH COUNTY/METRO AREA:</t>
  </si>
  <si>
    <t>NAME OF PROPERTY/PROJECT:</t>
  </si>
  <si>
    <t>NH MUNCIPALITY</t>
  </si>
  <si>
    <t>PRINT SIGNATORY NAME &amp; TITLE</t>
  </si>
  <si>
    <t>SIGNATURE:</t>
  </si>
  <si>
    <t>Rockingham County, NH</t>
  </si>
  <si>
    <t>Strafford County, NH</t>
  </si>
  <si>
    <t>LIHTC - Low Income Housing Tax Credit</t>
  </si>
  <si>
    <t>LURA - Land Use Restriction Agreement</t>
  </si>
  <si>
    <t xml:space="preserve"> RSA 75:1-a  Annual Filing</t>
  </si>
  <si>
    <t>Maintenance (General, snow removal, grounds)</t>
  </si>
  <si>
    <t>ASSESSOR INPUT</t>
  </si>
  <si>
    <t>Capitalized Value (Per RSA 75:1-a)</t>
  </si>
  <si>
    <t>RSA 75:1-a,V</t>
  </si>
  <si>
    <t>TOTAL EXPENSES:</t>
  </si>
  <si>
    <t>TOTAL INCOME:</t>
  </si>
  <si>
    <t>RSA 75:1-a,V Property Value:</t>
  </si>
  <si>
    <t>Input 'yes' or 'no' in Cell Below</t>
  </si>
  <si>
    <t>Is This an 'Update' Year?:</t>
  </si>
  <si>
    <t>Estimated Tax Rate (If Available):</t>
  </si>
  <si>
    <t>Market Rate Information is ONLY Required if Project has Non-restricted Units</t>
  </si>
  <si>
    <t>I hereby certify under penalties of perjury that the information provided on the accompanying pages is correct, and accurate to the best of my belief and knowledge, and that I am authorized to submit this report on behalf of the property owner named herein.</t>
  </si>
  <si>
    <t>Administrative (Management &amp; professional fees, advertising, etc)</t>
  </si>
  <si>
    <t>Other (Miscellaneous expenses)</t>
  </si>
  <si>
    <t>Replacement Reserve (Annual deposit)</t>
  </si>
  <si>
    <t>% of Maximum
in LURA</t>
  </si>
  <si>
    <t>Indicate % Below</t>
  </si>
  <si>
    <t>Indicate Monthly Rent Below</t>
  </si>
  <si>
    <t xml:space="preserve">(Select from 
"Drop-Down" </t>
  </si>
  <si>
    <r>
      <t xml:space="preserve">Equalization Ratio    </t>
    </r>
    <r>
      <rPr>
        <sz val="12"/>
        <color indexed="18"/>
        <rFont val="Times New Roman"/>
        <family val="1"/>
      </rPr>
      <t xml:space="preserve"> (If 'Update', automatically defaults to 100%)</t>
    </r>
  </si>
  <si>
    <r>
      <t xml:space="preserve">Tax Rate     </t>
    </r>
    <r>
      <rPr>
        <sz val="12"/>
        <color indexed="18"/>
        <rFont val="Times New Roman"/>
        <family val="1"/>
      </rPr>
      <t>(If 'Update', automatically defaults to Projected Tax Rate)</t>
    </r>
  </si>
  <si>
    <r>
      <t xml:space="preserve">Estimated Real Estate Tax     </t>
    </r>
    <r>
      <rPr>
        <sz val="12"/>
        <color indexed="18"/>
        <rFont val="Times New Roman"/>
        <family val="1"/>
      </rPr>
      <t>(Relies on Cells E39 and E40)</t>
    </r>
  </si>
  <si>
    <t xml:space="preserve">     (b) The taxes in an amount equal to 10 percent of the actual rental income and other income."</t>
  </si>
  <si>
    <t>"A taxpayer making an election under this section shall be liable for taxes on the property in an amount that is the greater of:</t>
  </si>
  <si>
    <t>RSA 75:1-a "Income Approach"</t>
  </si>
  <si>
    <t xml:space="preserve">Or </t>
  </si>
  <si>
    <t>Number of Total Units</t>
  </si>
  <si>
    <t>Total Units</t>
  </si>
  <si>
    <t>NEW HAMPSHIRE DEPARTMENT OF REVENUE ADMINSTRATION</t>
  </si>
  <si>
    <t>Low-Income Housing Tax Credit Program, Annual Filing to Municipality</t>
  </si>
  <si>
    <t>RSA 75:1-a Annual Filing</t>
  </si>
  <si>
    <r>
      <t>7)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Page 5 – Final Taxes Due Tab</t>
    </r>
  </si>
  <si>
    <t>Collection Loss (if not included in any category below)</t>
  </si>
  <si>
    <t>RSA 75:1-a "10% of Actual Income"</t>
  </si>
  <si>
    <t xml:space="preserve">     (a) The taxes determined using the income approach under this section; or</t>
  </si>
  <si>
    <t>Final Property Tax Due:</t>
  </si>
  <si>
    <t>2)   This form is best utilized by downloading it from the DRA website, completing it electronically, and 
      providing an electronic copy to the local assessor to complete.</t>
  </si>
  <si>
    <t>1)   This form/spreadsheet will be utilized by both the ownership of a qualifying LIHTC property and the local
      assessor.</t>
  </si>
  <si>
    <t>3)   Page 1 – Owner Income &amp; Expense Tab</t>
  </si>
  <si>
    <t>5)   Page 3 – Assessor Input Tab</t>
  </si>
  <si>
    <r>
      <t>6)</t>
    </r>
    <r>
      <rPr>
        <b/>
        <sz val="7"/>
        <color theme="1"/>
        <rFont val="Times New Roman"/>
        <family val="1"/>
      </rPr>
      <t>   </t>
    </r>
    <r>
      <rPr>
        <b/>
        <sz val="12"/>
        <color theme="1"/>
        <rFont val="Times New Roman"/>
        <family val="1"/>
      </rPr>
      <t>Page 4 – Income Approach Tab</t>
    </r>
  </si>
  <si>
    <t>4)   Page 2 – Unit Mix &amp; Rent Tab</t>
  </si>
  <si>
    <t>-   RSA 75:1-a provides for two different valuation methodologies to derive the taxes due if the taxpayer 
    has elected to participate in this program.</t>
  </si>
  <si>
    <t>-   This spreadsheet/form completes the necessary analysis, provides a comparison of the estimated 
    property tax due under the two different methodologies, and determines the final tax due, which is 
    the greater of the two solutions.</t>
  </si>
  <si>
    <t>MAXIMUM RENTS: 
(Enter the maximum rent in each cell as published by the NHHFA, and cite % of Maximum as defined in LURA)</t>
  </si>
  <si>
    <t>-   No data is entry required. This tab contains links to other tabs and calculations.</t>
  </si>
  <si>
    <r>
      <t>-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 No data is entry required. This tab contains links to other tabs and calculations.</t>
    </r>
  </si>
  <si>
    <t>-   If an Estimated Tax Rate is not available, use the Current Tax Rate.</t>
  </si>
  <si>
    <t>-   Market rent data is not required if a project does not have any units at market rental rates.</t>
  </si>
  <si>
    <t>-   The local assessor will complete Page 3 - Assessor Input Tab.</t>
  </si>
  <si>
    <t>-   The % of Maximum in LURA cannot be greater than 100%.</t>
  </si>
  <si>
    <t>-   The % of Maximum in LURA cell(s) cannot be left blank. This will create an error on Page 4 – 
    Income Approach in the calculation of LURA rental income.</t>
  </si>
  <si>
    <t>-   If maximum rents have been identified, the % of Maximum in LURA are required.</t>
  </si>
  <si>
    <t>-   Enter the number of the individual units by # of bdrm and % of Maximum in LURA
    must equal Total Number of Units.</t>
  </si>
  <si>
    <t>-   Enter the Number of Market Rate Units in Line 18, beginning with Total Units (Cells B18:I18).</t>
  </si>
  <si>
    <t>-   Enter the Number of Total Units, in Line 17, beginning with Total Units (Cells B17:I17).</t>
  </si>
  <si>
    <r>
      <rPr>
        <sz val="12"/>
        <rFont val="Times New Roman"/>
        <family val="1"/>
      </rPr>
      <t xml:space="preserve">-   All property-specific details must be numeric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text.</t>
    </r>
  </si>
  <si>
    <r>
      <t>-   Enter the property-specific detail</t>
    </r>
    <r>
      <rPr>
        <sz val="12"/>
        <rFont val="Times New Roman"/>
        <family val="1"/>
      </rPr>
      <t xml:space="preserve">s </t>
    </r>
    <r>
      <rPr>
        <sz val="12"/>
        <color theme="1"/>
        <rFont val="Times New Roman"/>
        <family val="1"/>
      </rPr>
      <t>in the applicable yellow cells.</t>
    </r>
  </si>
  <si>
    <r>
      <t xml:space="preserve">-   Page 1 must be signed by the owner, or owner’s representative, and a signed copy </t>
    </r>
    <r>
      <rPr>
        <sz val="12"/>
        <rFont val="Times New Roman"/>
        <family val="1"/>
      </rPr>
      <t>submitted to the 
    local assessor by April 15 of each applicable year</t>
    </r>
    <r>
      <rPr>
        <sz val="12"/>
        <color theme="1"/>
        <rFont val="Times New Roman"/>
        <family val="1"/>
      </rPr>
      <t>.</t>
    </r>
  </si>
  <si>
    <t>-   All income and expense information must be numeric.</t>
  </si>
  <si>
    <r>
      <t>-   Enter the income and expense detail</t>
    </r>
    <r>
      <rPr>
        <sz val="12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in the applicable yellow cells.</t>
    </r>
  </si>
  <si>
    <t>-   The Owner, or owner’s representative, will complete Page 1 – Owner Income &amp; Expense Tab.</t>
  </si>
  <si>
    <r>
      <rPr>
        <sz val="12"/>
        <color theme="1"/>
        <rFont val="Times New Roman"/>
        <family val="1"/>
      </rPr>
      <t>-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The owner, or owner’s representative, will complete Page 2 – Unit Mix and Rent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</si>
</sst>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0%"/>
    <numFmt numFmtId="165" formatCode="0.0%"/>
    <numFmt numFmtId="166" formatCode="&quot;$&quot;#,##0.00"/>
    <numFmt numFmtId="167" formatCode="&quot;$&quot;#,##0"/>
    <numFmt numFmtId="168" formatCode="mm/dd/yy"/>
    <numFmt numFmtId="169" formatCode="\: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color indexed="81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5"/>
      <color indexed="56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56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5"/>
      <color theme="3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8"/>
      <name val="Times New Roman"/>
      <family val="1"/>
    </font>
    <font>
      <b/>
      <i/>
      <sz val="12"/>
      <color indexed="8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23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</borders>
  <cellStyleXfs count="7">
    <xf numFmtId="0" fontId="0" fillId="0" borderId="0"/>
    <xf numFmtId="0" fontId="10" fillId="4" borderId="4" applyNumberFormat="0" applyAlignment="0" applyProtection="0"/>
    <xf numFmtId="0" fontId="11" fillId="5" borderId="5" applyNumberFormat="0" applyAlignment="0" applyProtection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6" borderId="4" applyNumberFormat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4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6" fontId="9" fillId="0" borderId="0" xfId="3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7" fillId="0" borderId="0" xfId="4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22" fillId="0" borderId="0" xfId="0" applyFont="1" applyProtection="1">
      <protection hidden="1"/>
    </xf>
    <xf numFmtId="0" fontId="24" fillId="0" borderId="0" xfId="4" applyFont="1" applyBorder="1" applyAlignment="1" applyProtection="1">
      <alignment horizontal="center"/>
      <protection hidden="1"/>
    </xf>
    <xf numFmtId="0" fontId="26" fillId="0" borderId="0" xfId="4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27" fillId="0" borderId="0" xfId="0" applyFont="1" applyProtection="1">
      <protection hidden="1"/>
    </xf>
    <xf numFmtId="37" fontId="22" fillId="0" borderId="0" xfId="5" applyNumberFormat="1" applyFont="1" applyFill="1" applyBorder="1" applyProtection="1">
      <protection hidden="1"/>
    </xf>
    <xf numFmtId="37" fontId="24" fillId="0" borderId="0" xfId="1" applyNumberFormat="1" applyFont="1" applyFill="1" applyBorder="1" applyProtection="1">
      <protection hidden="1"/>
    </xf>
    <xf numFmtId="37" fontId="29" fillId="0" borderId="0" xfId="0" applyNumberFormat="1" applyFont="1" applyProtection="1">
      <protection hidden="1"/>
    </xf>
    <xf numFmtId="3" fontId="30" fillId="0" borderId="0" xfId="0" applyNumberFormat="1" applyFont="1" applyProtection="1">
      <protection hidden="1"/>
    </xf>
    <xf numFmtId="167" fontId="22" fillId="0" borderId="0" xfId="5" applyNumberFormat="1" applyFont="1" applyFill="1" applyBorder="1" applyProtection="1">
      <protection hidden="1"/>
    </xf>
    <xf numFmtId="167" fontId="22" fillId="0" borderId="0" xfId="0" applyNumberFormat="1" applyFont="1" applyProtection="1">
      <protection hidden="1"/>
    </xf>
    <xf numFmtId="168" fontId="22" fillId="2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hidden="1"/>
    </xf>
    <xf numFmtId="0" fontId="25" fillId="0" borderId="1" xfId="0" applyFont="1" applyBorder="1" applyProtection="1">
      <protection hidden="1"/>
    </xf>
    <xf numFmtId="0" fontId="25" fillId="0" borderId="2" xfId="0" applyFont="1" applyBorder="1" applyProtection="1">
      <protection hidden="1"/>
    </xf>
    <xf numFmtId="0" fontId="22" fillId="0" borderId="0" xfId="4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14" fillId="0" borderId="0" xfId="0" applyFont="1" applyProtection="1">
      <protection hidden="1"/>
    </xf>
    <xf numFmtId="0" fontId="31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0" fontId="22" fillId="0" borderId="0" xfId="4" applyFont="1" applyBorder="1" applyAlignment="1" applyProtection="1">
      <protection hidden="1"/>
    </xf>
    <xf numFmtId="0" fontId="16" fillId="0" borderId="0" xfId="4" applyFont="1" applyFill="1" applyBorder="1" applyAlignment="1" applyProtection="1"/>
    <xf numFmtId="0" fontId="32" fillId="0" borderId="0" xfId="0" applyFont="1" applyAlignment="1" applyProtection="1">
      <alignment vertical="center"/>
      <protection hidden="1"/>
    </xf>
    <xf numFmtId="0" fontId="24" fillId="0" borderId="0" xfId="4" applyFont="1" applyFill="1" applyBorder="1" applyAlignment="1" applyProtection="1"/>
    <xf numFmtId="49" fontId="34" fillId="0" borderId="0" xfId="5" applyNumberFormat="1" applyFont="1" applyFill="1" applyBorder="1" applyAlignment="1" applyProtection="1">
      <alignment horizontal="left"/>
      <protection hidden="1"/>
    </xf>
    <xf numFmtId="0" fontId="34" fillId="0" borderId="0" xfId="5" applyFont="1" applyFill="1" applyBorder="1" applyAlignment="1" applyProtection="1">
      <alignment horizontal="left"/>
      <protection hidden="1"/>
    </xf>
    <xf numFmtId="0" fontId="34" fillId="0" borderId="0" xfId="5" applyFont="1" applyFill="1" applyBorder="1" applyAlignment="1" applyProtection="1">
      <protection hidden="1"/>
    </xf>
    <xf numFmtId="0" fontId="23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5" fillId="3" borderId="7" xfId="0" applyFont="1" applyFill="1" applyBorder="1" applyAlignment="1" applyProtection="1">
      <alignment vertical="center"/>
      <protection hidden="1"/>
    </xf>
    <xf numFmtId="37" fontId="37" fillId="0" borderId="7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35" fillId="0" borderId="7" xfId="0" applyFont="1" applyBorder="1" applyAlignment="1" applyProtection="1">
      <alignment horizontal="left" vertical="center" indent="1"/>
      <protection hidden="1"/>
    </xf>
    <xf numFmtId="1" fontId="24" fillId="7" borderId="7" xfId="5" applyNumberFormat="1" applyFont="1" applyFill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left" vertical="center" indent="1"/>
      <protection hidden="1"/>
    </xf>
    <xf numFmtId="1" fontId="24" fillId="2" borderId="7" xfId="5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25" fillId="0" borderId="7" xfId="0" applyFont="1" applyBorder="1" applyAlignment="1" applyProtection="1">
      <alignment horizontal="left" vertical="center" indent="1"/>
      <protection hidden="1"/>
    </xf>
    <xf numFmtId="0" fontId="25" fillId="0" borderId="8" xfId="0" applyFont="1" applyBorder="1" applyAlignment="1" applyProtection="1">
      <alignment horizontal="left" vertical="center" indent="1"/>
      <protection hidden="1"/>
    </xf>
    <xf numFmtId="1" fontId="24" fillId="7" borderId="8" xfId="5" applyNumberFormat="1" applyFont="1" applyFill="1" applyBorder="1" applyAlignment="1" applyProtection="1">
      <alignment horizontal="center" vertical="center"/>
      <protection locked="0"/>
    </xf>
    <xf numFmtId="1" fontId="24" fillId="2" borderId="8" xfId="5" applyNumberFormat="1" applyFont="1" applyFill="1" applyBorder="1" applyAlignment="1" applyProtection="1">
      <alignment horizontal="center" vertical="center"/>
      <protection locked="0"/>
    </xf>
    <xf numFmtId="0" fontId="30" fillId="8" borderId="9" xfId="2" applyFont="1" applyFill="1" applyBorder="1" applyAlignment="1" applyProtection="1">
      <alignment horizontal="left" vertical="center" indent="1"/>
      <protection hidden="1"/>
    </xf>
    <xf numFmtId="0" fontId="30" fillId="8" borderId="10" xfId="2" applyFont="1" applyFill="1" applyBorder="1" applyAlignment="1" applyProtection="1">
      <alignment horizontal="center" vertical="center"/>
      <protection hidden="1"/>
    </xf>
    <xf numFmtId="0" fontId="30" fillId="8" borderId="11" xfId="2" applyFont="1" applyFill="1" applyBorder="1" applyAlignment="1" applyProtection="1">
      <alignment horizontal="center" vertical="center"/>
      <protection hidden="1"/>
    </xf>
    <xf numFmtId="0" fontId="38" fillId="0" borderId="0" xfId="2" applyFont="1" applyFill="1" applyBorder="1" applyAlignment="1" applyProtection="1">
      <alignment vertical="center"/>
      <protection hidden="1"/>
    </xf>
    <xf numFmtId="0" fontId="35" fillId="0" borderId="12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5" fontId="25" fillId="0" borderId="0" xfId="0" applyNumberFormat="1" applyFont="1" applyAlignment="1" applyProtection="1">
      <alignment vertical="center"/>
      <protection hidden="1"/>
    </xf>
    <xf numFmtId="9" fontId="22" fillId="0" borderId="0" xfId="6" applyFont="1" applyFill="1" applyBorder="1" applyAlignment="1" applyProtection="1">
      <alignment horizontal="center" vertical="center"/>
      <protection hidden="1"/>
    </xf>
    <xf numFmtId="37" fontId="24" fillId="0" borderId="0" xfId="5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33" fillId="0" borderId="0" xfId="5" applyFont="1" applyFill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vertical="center"/>
      <protection hidden="1"/>
    </xf>
    <xf numFmtId="0" fontId="35" fillId="0" borderId="7" xfId="0" applyFont="1" applyBorder="1" applyAlignment="1" applyProtection="1">
      <alignment horizontal="center" vertical="center" wrapText="1"/>
      <protection hidden="1"/>
    </xf>
    <xf numFmtId="0" fontId="35" fillId="0" borderId="7" xfId="0" applyFont="1" applyBorder="1" applyAlignment="1" applyProtection="1">
      <alignment vertical="center"/>
      <protection hidden="1"/>
    </xf>
    <xf numFmtId="0" fontId="18" fillId="0" borderId="7" xfId="5" applyFont="1" applyFill="1" applyBorder="1" applyAlignment="1" applyProtection="1">
      <alignment horizontal="center" vertical="center"/>
      <protection hidden="1"/>
    </xf>
    <xf numFmtId="9" fontId="22" fillId="2" borderId="7" xfId="6" applyFont="1" applyFill="1" applyBorder="1" applyAlignment="1" applyProtection="1">
      <alignment horizontal="center" vertical="center"/>
      <protection locked="0"/>
    </xf>
    <xf numFmtId="5" fontId="24" fillId="2" borderId="7" xfId="5" applyNumberFormat="1" applyFont="1" applyFill="1" applyBorder="1" applyAlignment="1" applyProtection="1">
      <alignment horizontal="right" vertical="center"/>
      <protection locked="0"/>
    </xf>
    <xf numFmtId="9" fontId="22" fillId="2" borderId="15" xfId="6" applyFont="1" applyFill="1" applyBorder="1" applyAlignment="1" applyProtection="1">
      <alignment horizontal="center" vertical="center"/>
      <protection locked="0"/>
    </xf>
    <xf numFmtId="5" fontId="24" fillId="2" borderId="15" xfId="5" applyNumberFormat="1" applyFont="1" applyFill="1" applyBorder="1" applyAlignment="1" applyProtection="1">
      <alignment horizontal="right" vertical="center"/>
      <protection locked="0"/>
    </xf>
    <xf numFmtId="9" fontId="22" fillId="2" borderId="14" xfId="6" applyFont="1" applyFill="1" applyBorder="1" applyAlignment="1" applyProtection="1">
      <alignment horizontal="center" vertical="center"/>
      <protection locked="0"/>
    </xf>
    <xf numFmtId="5" fontId="24" fillId="2" borderId="14" xfId="5" applyNumberFormat="1" applyFont="1" applyFill="1" applyBorder="1" applyAlignment="1" applyProtection="1">
      <alignment horizontal="right" vertical="center"/>
      <protection locked="0"/>
    </xf>
    <xf numFmtId="9" fontId="24" fillId="0" borderId="7" xfId="6" applyFont="1" applyFill="1" applyBorder="1" applyAlignment="1" applyProtection="1">
      <alignment horizontal="center" vertical="center"/>
      <protection hidden="1"/>
    </xf>
    <xf numFmtId="9" fontId="22" fillId="2" borderId="7" xfId="6" applyFont="1" applyFill="1" applyBorder="1" applyAlignment="1" applyProtection="1">
      <alignment vertical="center"/>
      <protection locked="0"/>
    </xf>
    <xf numFmtId="0" fontId="37" fillId="0" borderId="7" xfId="0" applyFont="1" applyBorder="1" applyAlignment="1" applyProtection="1">
      <alignment horizontal="center" vertical="center"/>
      <protection hidden="1"/>
    </xf>
    <xf numFmtId="0" fontId="22" fillId="0" borderId="7" xfId="5" applyFont="1" applyFill="1" applyBorder="1" applyAlignment="1" applyProtection="1">
      <alignment horizontal="left" vertical="center" indent="1"/>
      <protection locked="0"/>
    </xf>
    <xf numFmtId="0" fontId="22" fillId="2" borderId="7" xfId="5" applyFont="1" applyFill="1" applyBorder="1" applyAlignment="1" applyProtection="1">
      <alignment horizontal="left" vertical="center" indent="1"/>
      <protection locked="0"/>
    </xf>
    <xf numFmtId="0" fontId="22" fillId="0" borderId="15" xfId="5" applyFont="1" applyFill="1" applyBorder="1" applyAlignment="1" applyProtection="1">
      <alignment horizontal="left" vertical="center" indent="1"/>
      <protection locked="0"/>
    </xf>
    <xf numFmtId="0" fontId="22" fillId="0" borderId="8" xfId="5" applyFont="1" applyFill="1" applyBorder="1" applyAlignment="1" applyProtection="1">
      <alignment horizontal="left" vertical="center" indent="1"/>
      <protection locked="0"/>
    </xf>
    <xf numFmtId="5" fontId="24" fillId="2" borderId="8" xfId="5" applyNumberFormat="1" applyFont="1" applyFill="1" applyBorder="1" applyAlignment="1" applyProtection="1">
      <alignment horizontal="right" vertical="center"/>
      <protection locked="0"/>
    </xf>
    <xf numFmtId="0" fontId="24" fillId="0" borderId="9" xfId="0" applyFont="1" applyBorder="1" applyAlignment="1" applyProtection="1">
      <alignment horizontal="left" vertical="center" indent="1"/>
      <protection hidden="1"/>
    </xf>
    <xf numFmtId="0" fontId="22" fillId="2" borderId="10" xfId="5" applyFont="1" applyFill="1" applyBorder="1" applyAlignment="1" applyProtection="1">
      <alignment vertical="center"/>
      <protection locked="0"/>
    </xf>
    <xf numFmtId="0" fontId="22" fillId="2" borderId="11" xfId="5" applyFont="1" applyFill="1" applyBorder="1" applyAlignment="1" applyProtection="1">
      <alignment vertical="center"/>
      <protection locked="0"/>
    </xf>
    <xf numFmtId="169" fontId="16" fillId="0" borderId="0" xfId="4" applyNumberFormat="1" applyFont="1" applyFill="1" applyBorder="1" applyAlignment="1" applyProtection="1"/>
    <xf numFmtId="0" fontId="20" fillId="0" borderId="14" xfId="5" applyFont="1" applyFill="1" applyBorder="1" applyAlignment="1" applyProtection="1">
      <alignment horizontal="center" vertical="center" wrapText="1"/>
      <protection hidden="1"/>
    </xf>
    <xf numFmtId="166" fontId="15" fillId="0" borderId="0" xfId="3" applyNumberFormat="1" applyFont="1" applyFill="1" applyAlignment="1" applyProtection="1">
      <alignment horizontal="center" vertical="center"/>
      <protection hidden="1"/>
    </xf>
    <xf numFmtId="4" fontId="37" fillId="0" borderId="0" xfId="3" applyNumberFormat="1" applyFont="1" applyFill="1" applyAlignment="1" applyProtection="1">
      <alignment horizontal="right" vertical="center" indent="1"/>
      <protection hidden="1"/>
    </xf>
    <xf numFmtId="0" fontId="39" fillId="0" borderId="0" xfId="4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7" fillId="0" borderId="0" xfId="4" applyFont="1" applyFill="1" applyBorder="1" applyAlignment="1" applyProtection="1">
      <alignment horizontal="center" vertical="center"/>
      <protection hidden="1"/>
    </xf>
    <xf numFmtId="0" fontId="39" fillId="0" borderId="0" xfId="4" applyFont="1" applyFill="1" applyBorder="1" applyAlignment="1" applyProtection="1">
      <alignment horizontal="center" vertical="center"/>
      <protection hidden="1"/>
    </xf>
    <xf numFmtId="10" fontId="15" fillId="0" borderId="0" xfId="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0" fontId="15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41" fillId="0" borderId="0" xfId="6" applyNumberFormat="1" applyFont="1" applyFill="1" applyBorder="1" applyAlignment="1" applyProtection="1">
      <alignment horizontal="center" vertical="center"/>
      <protection locked="0"/>
    </xf>
    <xf numFmtId="166" fontId="15" fillId="0" borderId="0" xfId="3" applyNumberFormat="1" applyFont="1" applyFill="1" applyBorder="1" applyAlignment="1" applyProtection="1">
      <alignment horizontal="center" vertical="center"/>
      <protection locked="0"/>
    </xf>
    <xf numFmtId="169" fontId="18" fillId="0" borderId="0" xfId="0" applyNumberFormat="1" applyFont="1" applyAlignment="1" applyProtection="1">
      <alignment horizontal="left" vertical="center"/>
      <protection hidden="1"/>
    </xf>
    <xf numFmtId="169" fontId="15" fillId="0" borderId="0" xfId="0" applyNumberFormat="1" applyFont="1" applyAlignment="1" applyProtection="1">
      <alignment vertical="center"/>
      <protection hidden="1"/>
    </xf>
    <xf numFmtId="0" fontId="24" fillId="0" borderId="0" xfId="4" applyFont="1" applyFill="1" applyBorder="1" applyAlignment="1" applyProtection="1">
      <alignment horizontal="left"/>
      <protection hidden="1"/>
    </xf>
    <xf numFmtId="169" fontId="21" fillId="0" borderId="0" xfId="0" applyNumberFormat="1" applyFont="1" applyAlignment="1" applyProtection="1">
      <alignment horizontal="center" vertical="center"/>
      <protection hidden="1"/>
    </xf>
    <xf numFmtId="0" fontId="24" fillId="0" borderId="0" xfId="4" applyFont="1" applyFill="1" applyBorder="1" applyAlignment="1" applyProtection="1">
      <alignment vertical="center"/>
    </xf>
    <xf numFmtId="37" fontId="35" fillId="0" borderId="7" xfId="0" applyNumberFormat="1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37" fontId="24" fillId="0" borderId="7" xfId="5" applyNumberFormat="1" applyFont="1" applyFill="1" applyBorder="1" applyAlignment="1" applyProtection="1">
      <alignment horizontal="center" vertical="center"/>
      <protection hidden="1"/>
    </xf>
    <xf numFmtId="37" fontId="24" fillId="0" borderId="15" xfId="5" applyNumberFormat="1" applyFont="1" applyFill="1" applyBorder="1" applyAlignment="1" applyProtection="1">
      <alignment horizontal="center" vertical="center"/>
      <protection hidden="1"/>
    </xf>
    <xf numFmtId="37" fontId="24" fillId="0" borderId="14" xfId="5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37" fontId="25" fillId="0" borderId="0" xfId="0" applyNumberFormat="1" applyFont="1" applyAlignment="1" applyProtection="1">
      <alignment vertical="center"/>
      <protection hidden="1"/>
    </xf>
    <xf numFmtId="164" fontId="25" fillId="0" borderId="0" xfId="0" applyNumberFormat="1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5" fontId="25" fillId="0" borderId="7" xfId="0" applyNumberFormat="1" applyFont="1" applyBorder="1" applyAlignment="1" applyProtection="1">
      <alignment vertical="center"/>
      <protection hidden="1"/>
    </xf>
    <xf numFmtId="165" fontId="25" fillId="0" borderId="7" xfId="6" applyNumberFormat="1" applyFont="1" applyFill="1" applyBorder="1" applyAlignment="1" applyProtection="1">
      <alignment horizontal="center" vertical="center"/>
      <protection hidden="1"/>
    </xf>
    <xf numFmtId="164" fontId="25" fillId="0" borderId="7" xfId="0" applyNumberFormat="1" applyFont="1" applyBorder="1" applyAlignment="1" applyProtection="1">
      <alignment horizontal="center" vertical="center"/>
      <protection hidden="1"/>
    </xf>
    <xf numFmtId="164" fontId="25" fillId="0" borderId="7" xfId="0" applyNumberFormat="1" applyFont="1" applyBorder="1" applyAlignment="1" applyProtection="1">
      <alignment vertical="center"/>
      <protection hidden="1"/>
    </xf>
    <xf numFmtId="5" fontId="35" fillId="0" borderId="7" xfId="0" applyNumberFormat="1" applyFont="1" applyBorder="1" applyAlignment="1" applyProtection="1">
      <alignment vertical="center"/>
      <protection hidden="1"/>
    </xf>
    <xf numFmtId="7" fontId="25" fillId="0" borderId="7" xfId="0" applyNumberFormat="1" applyFont="1" applyBorder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37" fontId="43" fillId="0" borderId="0" xfId="0" applyNumberFormat="1" applyFont="1" applyProtection="1">
      <protection hidden="1"/>
    </xf>
    <xf numFmtId="37" fontId="35" fillId="0" borderId="0" xfId="0" applyNumberFormat="1" applyFont="1" applyAlignment="1" applyProtection="1">
      <alignment horizontal="center"/>
      <protection hidden="1"/>
    </xf>
    <xf numFmtId="5" fontId="25" fillId="0" borderId="0" xfId="0" applyNumberFormat="1" applyFont="1" applyProtection="1">
      <protection hidden="1"/>
    </xf>
    <xf numFmtId="5" fontId="30" fillId="0" borderId="0" xfId="0" applyNumberFormat="1" applyFont="1" applyAlignment="1" applyProtection="1">
      <alignment horizontal="center"/>
      <protection hidden="1"/>
    </xf>
    <xf numFmtId="0" fontId="34" fillId="0" borderId="16" xfId="5" applyFont="1" applyFill="1" applyBorder="1" applyAlignment="1" applyProtection="1">
      <alignment horizontal="left"/>
      <protection hidden="1"/>
    </xf>
    <xf numFmtId="0" fontId="34" fillId="0" borderId="16" xfId="5" applyNumberFormat="1" applyFont="1" applyFill="1" applyBorder="1" applyAlignment="1" applyProtection="1">
      <alignment horizontal="left"/>
      <protection hidden="1"/>
    </xf>
    <xf numFmtId="37" fontId="22" fillId="0" borderId="0" xfId="0" applyNumberFormat="1" applyFont="1" applyProtection="1">
      <protection hidden="1"/>
    </xf>
    <xf numFmtId="0" fontId="23" fillId="0" borderId="18" xfId="0" applyFont="1" applyBorder="1" applyAlignment="1" applyProtection="1">
      <alignment vertical="center"/>
      <protection hidden="1"/>
    </xf>
    <xf numFmtId="0" fontId="25" fillId="0" borderId="22" xfId="0" applyFont="1" applyBorder="1" applyProtection="1">
      <protection hidden="1"/>
    </xf>
    <xf numFmtId="5" fontId="25" fillId="0" borderId="23" xfId="0" applyNumberFormat="1" applyFont="1" applyBorder="1" applyProtection="1">
      <protection hidden="1"/>
    </xf>
    <xf numFmtId="0" fontId="25" fillId="0" borderId="23" xfId="0" applyFont="1" applyBorder="1" applyProtection="1">
      <protection hidden="1"/>
    </xf>
    <xf numFmtId="0" fontId="25" fillId="0" borderId="27" xfId="0" applyFont="1" applyBorder="1" applyProtection="1">
      <protection hidden="1"/>
    </xf>
    <xf numFmtId="0" fontId="35" fillId="0" borderId="24" xfId="0" applyFont="1" applyBorder="1" applyAlignment="1" applyProtection="1">
      <alignment horizontal="left" vertical="center" indent="1"/>
      <protection hidden="1"/>
    </xf>
    <xf numFmtId="5" fontId="30" fillId="0" borderId="25" xfId="0" applyNumberFormat="1" applyFont="1" applyBorder="1" applyAlignment="1" applyProtection="1">
      <alignment horizontal="right" indent="1"/>
      <protection hidden="1"/>
    </xf>
    <xf numFmtId="0" fontId="35" fillId="0" borderId="17" xfId="0" applyFont="1" applyBorder="1" applyAlignment="1" applyProtection="1">
      <alignment horizontal="left" vertical="center" indent="1"/>
      <protection hidden="1"/>
    </xf>
    <xf numFmtId="10" fontId="15" fillId="2" borderId="7" xfId="6" applyNumberFormat="1" applyFont="1" applyFill="1" applyBorder="1" applyAlignment="1" applyProtection="1">
      <alignment horizontal="right" vertical="center" indent="1"/>
      <protection locked="0"/>
    </xf>
    <xf numFmtId="0" fontId="41" fillId="2" borderId="7" xfId="6" applyNumberFormat="1" applyFont="1" applyFill="1" applyBorder="1" applyAlignment="1" applyProtection="1">
      <alignment horizontal="center" vertical="center"/>
      <protection locked="0"/>
    </xf>
    <xf numFmtId="166" fontId="15" fillId="2" borderId="7" xfId="3" applyNumberFormat="1" applyFont="1" applyFill="1" applyBorder="1" applyAlignment="1" applyProtection="1">
      <alignment horizontal="right" vertical="center" indent="1"/>
      <protection locked="0"/>
    </xf>
    <xf numFmtId="167" fontId="22" fillId="2" borderId="7" xfId="0" applyNumberFormat="1" applyFont="1" applyFill="1" applyBorder="1" applyProtection="1">
      <protection locked="0"/>
    </xf>
    <xf numFmtId="167" fontId="22" fillId="2" borderId="7" xfId="5" applyNumberFormat="1" applyFont="1" applyFill="1" applyBorder="1" applyProtection="1">
      <protection locked="0"/>
    </xf>
    <xf numFmtId="167" fontId="24" fillId="0" borderId="28" xfId="0" applyNumberFormat="1" applyFont="1" applyBorder="1" applyProtection="1">
      <protection hidden="1"/>
    </xf>
    <xf numFmtId="0" fontId="22" fillId="2" borderId="16" xfId="0" applyFont="1" applyFill="1" applyBorder="1" applyAlignment="1" applyProtection="1">
      <alignment horizontal="left"/>
      <protection locked="0" hidden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7" fillId="0" borderId="0" xfId="0" quotePrefix="1" applyFont="1" applyAlignment="1">
      <alignment horizontal="left" vertical="center" wrapText="1"/>
    </xf>
    <xf numFmtId="0" fontId="25" fillId="0" borderId="0" xfId="0" quotePrefix="1" applyFont="1" applyAlignment="1">
      <alignment horizontal="left" vertical="center" wrapText="1" indent="4"/>
    </xf>
    <xf numFmtId="0" fontId="44" fillId="0" borderId="0" xfId="0" quotePrefix="1" applyFont="1" applyAlignment="1">
      <alignment horizontal="left" vertical="center" wrapText="1" indent="4"/>
    </xf>
    <xf numFmtId="0" fontId="46" fillId="0" borderId="0" xfId="0" quotePrefix="1" applyFont="1" applyAlignment="1">
      <alignment horizontal="left" vertical="center" wrapText="1" indent="4"/>
    </xf>
    <xf numFmtId="0" fontId="25" fillId="0" borderId="0" xfId="0" quotePrefix="1" applyFont="1" applyAlignment="1">
      <alignment horizontal="left" vertical="center" indent="4"/>
    </xf>
    <xf numFmtId="49" fontId="22" fillId="2" borderId="16" xfId="0" applyNumberFormat="1" applyFont="1" applyFill="1" applyBorder="1" applyAlignment="1" applyProtection="1">
      <alignment horizontal="left"/>
      <protection locked="0"/>
    </xf>
    <xf numFmtId="0" fontId="31" fillId="0" borderId="0" xfId="4" applyFont="1" applyFill="1" applyBorder="1" applyAlignment="1" applyProtection="1">
      <alignment horizontal="center"/>
    </xf>
    <xf numFmtId="0" fontId="22" fillId="0" borderId="0" xfId="4" applyFont="1" applyFill="1" applyBorder="1" applyAlignment="1" applyProtection="1">
      <alignment horizontal="center"/>
    </xf>
    <xf numFmtId="0" fontId="22" fillId="0" borderId="0" xfId="4" applyFont="1" applyBorder="1" applyAlignment="1" applyProtection="1">
      <alignment horizontal="center"/>
      <protection hidden="1"/>
    </xf>
    <xf numFmtId="169" fontId="16" fillId="0" borderId="0" xfId="4" applyNumberFormat="1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left"/>
      <protection hidden="1"/>
    </xf>
    <xf numFmtId="0" fontId="24" fillId="2" borderId="3" xfId="0" applyFont="1" applyFill="1" applyBorder="1" applyAlignment="1" applyProtection="1">
      <alignment horizontal="left"/>
      <protection locked="0"/>
    </xf>
    <xf numFmtId="0" fontId="22" fillId="2" borderId="16" xfId="0" applyFont="1" applyFill="1" applyBorder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18" fillId="0" borderId="7" xfId="5" applyFont="1" applyFill="1" applyBorder="1" applyAlignment="1" applyProtection="1">
      <alignment horizontal="center" vertical="center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34" fillId="0" borderId="16" xfId="5" applyNumberFormat="1" applyFont="1" applyFill="1" applyBorder="1" applyAlignment="1" applyProtection="1">
      <alignment horizontal="left"/>
      <protection hidden="1"/>
    </xf>
    <xf numFmtId="49" fontId="34" fillId="0" borderId="16" xfId="5" applyNumberFormat="1" applyFont="1" applyFill="1" applyBorder="1" applyAlignment="1" applyProtection="1">
      <alignment horizontal="left"/>
      <protection hidden="1"/>
    </xf>
    <xf numFmtId="0" fontId="34" fillId="0" borderId="16" xfId="5" applyFont="1" applyFill="1" applyBorder="1" applyAlignment="1" applyProtection="1">
      <alignment horizontal="left"/>
      <protection hidden="1"/>
    </xf>
    <xf numFmtId="0" fontId="24" fillId="0" borderId="0" xfId="4" applyFont="1" applyFill="1" applyBorder="1" applyAlignment="1" applyProtection="1">
      <alignment horizontal="center"/>
    </xf>
    <xf numFmtId="0" fontId="24" fillId="0" borderId="0" xfId="4" applyFont="1" applyFill="1" applyBorder="1" applyAlignment="1" applyProtection="1">
      <alignment horizontal="center" vertical="center"/>
    </xf>
    <xf numFmtId="0" fontId="31" fillId="0" borderId="0" xfId="4" applyFont="1" applyFill="1" applyBorder="1" applyAlignment="1" applyProtection="1">
      <alignment horizontal="center" vertical="center"/>
      <protection hidden="1"/>
    </xf>
    <xf numFmtId="5" fontId="30" fillId="0" borderId="18" xfId="0" applyNumberFormat="1" applyFont="1" applyBorder="1" applyAlignment="1" applyProtection="1">
      <alignment horizontal="center" vertical="center"/>
      <protection hidden="1"/>
    </xf>
    <xf numFmtId="5" fontId="30" fillId="0" borderId="19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43" fillId="0" borderId="20" xfId="0" applyFont="1" applyBorder="1" applyAlignment="1" applyProtection="1">
      <alignment horizontal="center" vertical="center"/>
      <protection hidden="1"/>
    </xf>
    <xf numFmtId="0" fontId="43" fillId="0" borderId="21" xfId="0" applyFont="1" applyBorder="1" applyAlignment="1" applyProtection="1">
      <alignment horizontal="center" vertical="center"/>
      <protection hidden="1"/>
    </xf>
    <xf numFmtId="0" fontId="43" fillId="0" borderId="26" xfId="0" applyFont="1" applyBorder="1" applyAlignment="1" applyProtection="1">
      <alignment horizontal="center" vertical="center"/>
      <protection hidden="1"/>
    </xf>
  </cellXfs>
  <cellStyles count="7">
    <cellStyle name="Calculation" xfId="1" builtinId="22"/>
    <cellStyle name="Check Cell" xfId="2" builtinId="23"/>
    <cellStyle name="Comma" xfId="3" builtinId="3"/>
    <cellStyle name="Heading 1" xfId="4" builtinId="16"/>
    <cellStyle name="Input" xfId="5" builtinId="20"/>
    <cellStyle name="Normal" xfId="0" builtinId="0"/>
    <cellStyle name="Percent" xfId="6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%20TAxes\NNEHIF%20Worksheet%20HB%201442%20Tax%20Estimate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Entry"/>
      <sheetName val="Previous Year's Audit"/>
      <sheetName val="Potential Gross Income"/>
      <sheetName val="RESULTS"/>
      <sheetName val="LOOKUPTABLE"/>
    </sheetNames>
    <sheetDataSet>
      <sheetData sheetId="0"/>
      <sheetData sheetId="1">
        <row r="18">
          <cell r="E18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7D19-0082-4B13-8A92-4B14C87E2860}">
  <dimension ref="A1:A41"/>
  <sheetViews>
    <sheetView tabSelected="1" zoomScale="115" zoomScaleNormal="115" workbookViewId="0"/>
  </sheetViews>
  <sheetFormatPr defaultRowHeight="15" x14ac:dyDescent="0.25"/>
  <cols>
    <col min="1" max="1" width="102.42578125" style="154" customWidth="1"/>
    <col min="2" max="16384" width="9.140625" style="154"/>
  </cols>
  <sheetData>
    <row r="1" spans="1:1" ht="15.75" x14ac:dyDescent="0.25">
      <c r="A1" s="155" t="s">
        <v>125</v>
      </c>
    </row>
    <row r="2" spans="1:1" ht="15.75" x14ac:dyDescent="0.25">
      <c r="A2" s="156" t="s">
        <v>126</v>
      </c>
    </row>
    <row r="3" spans="1:1" ht="15.75" x14ac:dyDescent="0.25">
      <c r="A3" s="156" t="s">
        <v>127</v>
      </c>
    </row>
    <row r="4" spans="1:1" ht="15.75" x14ac:dyDescent="0.25">
      <c r="A4" s="156"/>
    </row>
    <row r="5" spans="1:1" ht="31.5" x14ac:dyDescent="0.25">
      <c r="A5" s="157" t="s">
        <v>134</v>
      </c>
    </row>
    <row r="6" spans="1:1" ht="15.75" x14ac:dyDescent="0.25">
      <c r="A6" s="157"/>
    </row>
    <row r="7" spans="1:1" ht="31.5" x14ac:dyDescent="0.25">
      <c r="A7" s="157" t="s">
        <v>133</v>
      </c>
    </row>
    <row r="8" spans="1:1" ht="15.75" x14ac:dyDescent="0.25">
      <c r="A8" s="158"/>
    </row>
    <row r="9" spans="1:1" ht="15.75" x14ac:dyDescent="0.25">
      <c r="A9" s="161" t="s">
        <v>135</v>
      </c>
    </row>
    <row r="10" spans="1:1" ht="15.75" x14ac:dyDescent="0.25">
      <c r="A10" s="162" t="s">
        <v>158</v>
      </c>
    </row>
    <row r="11" spans="1:1" ht="15.75" x14ac:dyDescent="0.25">
      <c r="A11" s="162" t="s">
        <v>157</v>
      </c>
    </row>
    <row r="12" spans="1:1" ht="15.75" x14ac:dyDescent="0.25">
      <c r="A12" s="162" t="s">
        <v>156</v>
      </c>
    </row>
    <row r="13" spans="1:1" ht="31.5" customHeight="1" x14ac:dyDescent="0.25">
      <c r="A13" s="162" t="s">
        <v>155</v>
      </c>
    </row>
    <row r="14" spans="1:1" ht="15.75" x14ac:dyDescent="0.25">
      <c r="A14" s="157"/>
    </row>
    <row r="15" spans="1:1" ht="15.75" x14ac:dyDescent="0.25">
      <c r="A15" s="159" t="s">
        <v>138</v>
      </c>
    </row>
    <row r="16" spans="1:1" ht="15.75" x14ac:dyDescent="0.25">
      <c r="A16" s="163" t="s">
        <v>159</v>
      </c>
    </row>
    <row r="17" spans="1:1" ht="15.75" x14ac:dyDescent="0.25">
      <c r="A17" s="162" t="s">
        <v>154</v>
      </c>
    </row>
    <row r="18" spans="1:1" ht="15.75" x14ac:dyDescent="0.25">
      <c r="A18" s="164" t="s">
        <v>153</v>
      </c>
    </row>
    <row r="19" spans="1:1" ht="15.75" x14ac:dyDescent="0.25">
      <c r="A19" s="165" t="s">
        <v>152</v>
      </c>
    </row>
    <row r="20" spans="1:1" ht="15.75" x14ac:dyDescent="0.25">
      <c r="A20" s="165" t="s">
        <v>151</v>
      </c>
    </row>
    <row r="21" spans="1:1" ht="31.5" x14ac:dyDescent="0.25">
      <c r="A21" s="162" t="s">
        <v>150</v>
      </c>
    </row>
    <row r="22" spans="1:1" ht="15.75" x14ac:dyDescent="0.25">
      <c r="A22" s="162" t="s">
        <v>149</v>
      </c>
    </row>
    <row r="23" spans="1:1" ht="30" customHeight="1" x14ac:dyDescent="0.25">
      <c r="A23" s="162" t="s">
        <v>148</v>
      </c>
    </row>
    <row r="24" spans="1:1" ht="15.75" x14ac:dyDescent="0.25">
      <c r="A24" s="162" t="s">
        <v>147</v>
      </c>
    </row>
    <row r="25" spans="1:1" ht="15.75" x14ac:dyDescent="0.25">
      <c r="A25" s="157"/>
    </row>
    <row r="26" spans="1:1" ht="15.75" x14ac:dyDescent="0.25">
      <c r="A26" s="159" t="s">
        <v>136</v>
      </c>
    </row>
    <row r="27" spans="1:1" ht="15.75" x14ac:dyDescent="0.25">
      <c r="A27" s="162" t="s">
        <v>146</v>
      </c>
    </row>
    <row r="28" spans="1:1" ht="15.75" x14ac:dyDescent="0.25">
      <c r="A28" s="162" t="s">
        <v>145</v>
      </c>
    </row>
    <row r="29" spans="1:1" ht="15.75" x14ac:dyDescent="0.25">
      <c r="A29" s="162" t="s">
        <v>144</v>
      </c>
    </row>
    <row r="30" spans="1:1" ht="15.75" x14ac:dyDescent="0.25">
      <c r="A30" s="157"/>
    </row>
    <row r="31" spans="1:1" ht="15.75" x14ac:dyDescent="0.25">
      <c r="A31" s="159" t="s">
        <v>137</v>
      </c>
    </row>
    <row r="32" spans="1:1" ht="15.75" x14ac:dyDescent="0.25">
      <c r="A32" s="162" t="s">
        <v>142</v>
      </c>
    </row>
    <row r="33" spans="1:1" ht="15.75" x14ac:dyDescent="0.25">
      <c r="A33" s="157"/>
    </row>
    <row r="34" spans="1:1" ht="15.75" x14ac:dyDescent="0.25">
      <c r="A34" s="159" t="s">
        <v>128</v>
      </c>
    </row>
    <row r="35" spans="1:1" ht="15.75" x14ac:dyDescent="0.25">
      <c r="A35" s="162" t="s">
        <v>143</v>
      </c>
    </row>
    <row r="36" spans="1:1" ht="31.5" x14ac:dyDescent="0.25">
      <c r="A36" s="162" t="s">
        <v>139</v>
      </c>
    </row>
    <row r="37" spans="1:1" ht="47.25" x14ac:dyDescent="0.25">
      <c r="A37" s="162" t="s">
        <v>140</v>
      </c>
    </row>
    <row r="38" spans="1:1" ht="15.75" x14ac:dyDescent="0.25">
      <c r="A38" s="158"/>
    </row>
    <row r="39" spans="1:1" ht="15.75" x14ac:dyDescent="0.25">
      <c r="A39" s="158" t="s">
        <v>94</v>
      </c>
    </row>
    <row r="40" spans="1:1" ht="15.75" x14ac:dyDescent="0.25">
      <c r="A40" s="158" t="s">
        <v>95</v>
      </c>
    </row>
    <row r="41" spans="1:1" ht="15.75" x14ac:dyDescent="0.25">
      <c r="A41" s="160"/>
    </row>
  </sheetData>
  <sheetProtection algorithmName="SHA-512" hashValue="dgVr0WzzmWgmEqKsgkIQlCNP+lhxvjLMpJ39wieeyU5myq0ZlrcI43W8Khnps9KL2241Xt/v9EFbjotx3jsOkg==" saltValue="JlgO6r1GnD/u/TsCHTlfgQ==" spinCount="100000" sheet="1" objects="1" scenarios="1"/>
  <pageMargins left="0.75" right="0.5" top="0.5" bottom="0.5" header="0.3" footer="0.3"/>
  <pageSetup scale="90" orientation="portrait" r:id="rId1"/>
  <headerFooter>
    <oddHeader>&amp;L&amp;"Times New Roman,Regular"PA-67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4"/>
  <sheetViews>
    <sheetView showGridLines="0" zoomScale="85" zoomScaleNormal="85" workbookViewId="0">
      <selection activeCell="B29" sqref="B29"/>
    </sheetView>
  </sheetViews>
  <sheetFormatPr defaultRowHeight="15.75" x14ac:dyDescent="0.25"/>
  <cols>
    <col min="1" max="1" width="9.7109375" style="22" customWidth="1"/>
    <col min="2" max="2" width="50.28515625" style="18" customWidth="1"/>
    <col min="3" max="4" width="17.7109375" style="18" customWidth="1"/>
    <col min="5" max="5" width="20.7109375" style="18" customWidth="1"/>
    <col min="6" max="6" width="20.5703125" style="18" customWidth="1"/>
    <col min="7" max="16384" width="9.140625" style="18"/>
  </cols>
  <sheetData>
    <row r="1" spans="1:20" s="15" customFormat="1" ht="18.75" customHeight="1" x14ac:dyDescent="0.3">
      <c r="A1" s="167" t="s">
        <v>85</v>
      </c>
      <c r="B1" s="167"/>
      <c r="C1" s="167"/>
      <c r="D1" s="167"/>
      <c r="E1" s="167"/>
      <c r="F1" s="167"/>
      <c r="G1" s="37"/>
      <c r="H1" s="14"/>
      <c r="I1" s="14"/>
      <c r="J1" s="14"/>
    </row>
    <row r="2" spans="1:20" s="15" customFormat="1" ht="18.75" customHeight="1" x14ac:dyDescent="0.25">
      <c r="A2" s="168" t="s">
        <v>86</v>
      </c>
      <c r="B2" s="168"/>
      <c r="C2" s="168"/>
      <c r="D2" s="168"/>
      <c r="E2" s="168"/>
      <c r="F2" s="168"/>
      <c r="G2" s="38"/>
      <c r="H2" s="16"/>
      <c r="I2" s="16"/>
      <c r="J2" s="16"/>
      <c r="R2" s="17"/>
      <c r="S2" s="17"/>
      <c r="T2" s="17"/>
    </row>
    <row r="3" spans="1:20" ht="18.75" customHeight="1" x14ac:dyDescent="0.25">
      <c r="A3" s="169" t="s">
        <v>96</v>
      </c>
      <c r="B3" s="169"/>
      <c r="C3" s="169"/>
      <c r="D3" s="169"/>
      <c r="E3" s="169"/>
      <c r="F3" s="169"/>
      <c r="G3" s="39"/>
      <c r="R3" s="17"/>
      <c r="S3" s="17"/>
      <c r="T3" s="17"/>
    </row>
    <row r="4" spans="1:20" x14ac:dyDescent="0.25">
      <c r="A4" s="19"/>
      <c r="B4" s="19"/>
      <c r="C4" s="19"/>
      <c r="D4" s="19"/>
      <c r="E4" s="19"/>
      <c r="F4" s="19"/>
      <c r="G4" s="19"/>
      <c r="R4" s="17"/>
      <c r="S4" s="17"/>
      <c r="T4" s="17"/>
    </row>
    <row r="5" spans="1:20" x14ac:dyDescent="0.25">
      <c r="A5" s="170" t="s">
        <v>76</v>
      </c>
      <c r="B5" s="170"/>
      <c r="C5" s="170"/>
      <c r="D5" s="170"/>
      <c r="E5" s="170"/>
      <c r="F5" s="170"/>
      <c r="G5" s="40"/>
      <c r="R5" s="17"/>
      <c r="S5" s="17"/>
      <c r="T5" s="17"/>
    </row>
    <row r="6" spans="1:20" x14ac:dyDescent="0.25">
      <c r="A6" s="19"/>
      <c r="B6" s="19"/>
      <c r="C6" s="19"/>
      <c r="D6" s="19"/>
      <c r="E6" s="19"/>
      <c r="F6" s="19"/>
      <c r="G6" s="20"/>
      <c r="H6" s="20"/>
      <c r="I6" s="20"/>
      <c r="J6" s="20"/>
      <c r="R6" s="17"/>
      <c r="S6" s="17"/>
      <c r="T6" s="17"/>
    </row>
    <row r="7" spans="1:20" ht="23.25" customHeight="1" x14ac:dyDescent="0.25">
      <c r="A7" s="171" t="s">
        <v>3</v>
      </c>
      <c r="B7" s="171"/>
      <c r="C7" s="153"/>
      <c r="D7" s="21"/>
      <c r="E7" s="21"/>
      <c r="F7" s="21"/>
      <c r="G7" s="20"/>
      <c r="H7" s="20"/>
      <c r="I7" s="20"/>
      <c r="J7" s="20"/>
      <c r="R7" s="17"/>
      <c r="S7" s="17"/>
      <c r="T7" s="17"/>
    </row>
    <row r="8" spans="1:20" s="21" customFormat="1" ht="9.9499999999999993" customHeight="1" x14ac:dyDescent="0.25">
      <c r="G8" s="20"/>
      <c r="H8" s="20"/>
      <c r="I8" s="20"/>
      <c r="J8" s="20"/>
      <c r="K8" s="18"/>
      <c r="R8" s="17"/>
      <c r="S8" s="17"/>
      <c r="T8" s="17"/>
    </row>
    <row r="9" spans="1:20" ht="23.25" customHeight="1" x14ac:dyDescent="0.25">
      <c r="A9" s="22" t="s">
        <v>88</v>
      </c>
      <c r="B9" s="22"/>
      <c r="C9" s="166"/>
      <c r="D9" s="166"/>
      <c r="E9" s="166"/>
      <c r="F9" s="166"/>
      <c r="G9" s="20"/>
      <c r="H9" s="20"/>
      <c r="I9" s="20"/>
      <c r="J9" s="20"/>
      <c r="R9" s="17"/>
      <c r="S9" s="17"/>
      <c r="T9" s="17"/>
    </row>
    <row r="10" spans="1:20" s="21" customFormat="1" ht="9.9499999999999993" customHeight="1" x14ac:dyDescent="0.25">
      <c r="G10" s="20"/>
      <c r="H10" s="20"/>
      <c r="I10" s="20"/>
      <c r="J10" s="20"/>
      <c r="K10" s="18"/>
      <c r="R10" s="17"/>
      <c r="S10" s="17"/>
      <c r="T10" s="17"/>
    </row>
    <row r="11" spans="1:20" ht="23.25" customHeight="1" x14ac:dyDescent="0.25">
      <c r="A11" s="171" t="s">
        <v>4</v>
      </c>
      <c r="B11" s="171"/>
      <c r="C11" s="166"/>
      <c r="D11" s="166"/>
      <c r="E11" s="166"/>
      <c r="F11" s="166"/>
      <c r="G11" s="20"/>
      <c r="H11" s="20"/>
      <c r="I11" s="20"/>
      <c r="J11" s="20"/>
      <c r="R11" s="17"/>
      <c r="S11" s="17"/>
      <c r="T11" s="17"/>
    </row>
    <row r="12" spans="1:20" ht="9.9499999999999993" customHeight="1" x14ac:dyDescent="0.25">
      <c r="G12" s="20"/>
      <c r="H12" s="20"/>
      <c r="I12" s="20"/>
      <c r="J12" s="20"/>
      <c r="R12" s="17"/>
      <c r="S12" s="17"/>
      <c r="T12" s="17"/>
    </row>
    <row r="13" spans="1:20" ht="23.25" customHeight="1" x14ac:dyDescent="0.25">
      <c r="A13" s="171" t="s">
        <v>89</v>
      </c>
      <c r="B13" s="171"/>
      <c r="C13" s="173"/>
      <c r="D13" s="173"/>
      <c r="E13" s="173"/>
      <c r="F13" s="173"/>
      <c r="G13" s="20"/>
      <c r="H13" s="20"/>
      <c r="I13" s="20"/>
      <c r="J13" s="20"/>
      <c r="R13" s="17"/>
      <c r="S13" s="17"/>
      <c r="T13" s="17"/>
    </row>
    <row r="14" spans="1:20" ht="9.9499999999999993" customHeight="1" x14ac:dyDescent="0.25">
      <c r="G14" s="20"/>
      <c r="H14" s="20"/>
      <c r="I14" s="20"/>
      <c r="J14" s="20"/>
      <c r="R14" s="17"/>
      <c r="S14" s="17"/>
      <c r="T14" s="17"/>
    </row>
    <row r="15" spans="1:20" ht="23.25" customHeight="1" x14ac:dyDescent="0.25">
      <c r="A15" s="171" t="s">
        <v>87</v>
      </c>
      <c r="B15" s="171"/>
      <c r="C15" s="173"/>
      <c r="D15" s="173"/>
      <c r="E15" s="173"/>
      <c r="F15" s="173"/>
      <c r="G15" s="20"/>
      <c r="H15" s="20"/>
      <c r="I15" s="20"/>
      <c r="J15" s="20"/>
      <c r="R15" s="17"/>
      <c r="S15" s="17"/>
      <c r="T15" s="17"/>
    </row>
    <row r="16" spans="1:20" x14ac:dyDescent="0.25">
      <c r="A16" s="23"/>
      <c r="G16" s="20"/>
      <c r="H16" s="20"/>
      <c r="I16" s="20"/>
      <c r="J16" s="20"/>
      <c r="R16" s="17"/>
      <c r="S16" s="17"/>
      <c r="T16" s="17"/>
    </row>
    <row r="17" spans="1:20" x14ac:dyDescent="0.25">
      <c r="A17" s="174" t="s">
        <v>5</v>
      </c>
      <c r="B17" s="174"/>
      <c r="C17" s="174"/>
      <c r="D17" s="174"/>
      <c r="E17" s="174"/>
      <c r="F17" s="174"/>
      <c r="G17" s="20"/>
      <c r="H17" s="20"/>
      <c r="I17" s="20"/>
      <c r="J17" s="20"/>
      <c r="R17" s="17"/>
      <c r="S17" s="17"/>
      <c r="T17" s="17"/>
    </row>
    <row r="18" spans="1:20" x14ac:dyDescent="0.25">
      <c r="E18" s="24"/>
      <c r="G18" s="20"/>
      <c r="H18" s="20"/>
      <c r="I18" s="20"/>
      <c r="J18" s="20"/>
      <c r="R18" s="17"/>
      <c r="S18" s="17"/>
      <c r="T18" s="17"/>
    </row>
    <row r="19" spans="1:20" x14ac:dyDescent="0.25">
      <c r="A19" s="22" t="s">
        <v>6</v>
      </c>
      <c r="E19" s="25"/>
      <c r="F19" s="21"/>
      <c r="G19" s="20"/>
      <c r="H19" s="20"/>
      <c r="I19" s="20"/>
      <c r="J19" s="20"/>
      <c r="R19" s="17"/>
      <c r="S19" s="17"/>
      <c r="T19" s="17"/>
    </row>
    <row r="20" spans="1:20" x14ac:dyDescent="0.25">
      <c r="A20" s="23"/>
      <c r="G20" s="20"/>
      <c r="H20" s="20"/>
      <c r="I20" s="20"/>
      <c r="J20" s="20"/>
      <c r="R20" s="17"/>
      <c r="S20" s="17"/>
      <c r="T20" s="17"/>
    </row>
    <row r="21" spans="1:20" x14ac:dyDescent="0.25">
      <c r="A21" s="22" t="s">
        <v>64</v>
      </c>
      <c r="E21" s="26"/>
      <c r="G21" s="20"/>
      <c r="H21" s="20"/>
      <c r="I21" s="20"/>
      <c r="J21" s="20"/>
      <c r="R21" s="17"/>
      <c r="S21" s="17"/>
      <c r="T21" s="17"/>
    </row>
    <row r="22" spans="1:20" ht="22.5" customHeight="1" x14ac:dyDescent="0.25">
      <c r="A22" s="23"/>
      <c r="B22" s="18" t="s">
        <v>7</v>
      </c>
      <c r="E22" s="150"/>
      <c r="F22" s="27" t="str">
        <f>IF(ISBLANK(E22),"",IF(ISNUMBER(E22),"","Check data entry, must be numeric"))</f>
        <v/>
      </c>
      <c r="G22" s="20"/>
      <c r="H22" s="20"/>
      <c r="I22" s="20"/>
      <c r="J22" s="20"/>
      <c r="R22" s="17"/>
      <c r="S22" s="17"/>
      <c r="T22" s="17"/>
    </row>
    <row r="23" spans="1:20" ht="22.5" customHeight="1" x14ac:dyDescent="0.25">
      <c r="B23" s="18" t="s">
        <v>0</v>
      </c>
      <c r="E23" s="151"/>
      <c r="F23" s="27" t="str">
        <f>IF(ISBLANK(E23),"",IF(ISNUMBER(E23),"","Check data entry, must be numeric"))</f>
        <v/>
      </c>
      <c r="G23" s="20"/>
      <c r="H23" s="20"/>
      <c r="I23" s="20"/>
      <c r="J23" s="20"/>
      <c r="R23" s="17"/>
      <c r="S23" s="17"/>
      <c r="T23" s="17"/>
    </row>
    <row r="24" spans="1:20" ht="22.5" customHeight="1" x14ac:dyDescent="0.25">
      <c r="B24" s="18" t="s">
        <v>1</v>
      </c>
      <c r="E24" s="151"/>
      <c r="F24" s="27" t="str">
        <f>IF(ISBLANK(E24),"",IF(ISNUMBER(E24),"","Check data entry, must be numeric"))</f>
        <v/>
      </c>
      <c r="G24" s="20"/>
      <c r="H24" s="20"/>
      <c r="I24" s="20"/>
      <c r="J24" s="20"/>
      <c r="R24" s="17"/>
      <c r="S24" s="17"/>
      <c r="T24" s="17"/>
    </row>
    <row r="25" spans="1:20" ht="22.5" customHeight="1" x14ac:dyDescent="0.25">
      <c r="B25" s="18" t="s">
        <v>72</v>
      </c>
      <c r="E25" s="151"/>
      <c r="F25" s="27" t="str">
        <f>IF(ISBLANK(E25),"",IF(ISNUMBER(E25),"","Check data entry, must be numeric"))</f>
        <v/>
      </c>
      <c r="G25" s="20"/>
      <c r="H25" s="20"/>
      <c r="I25" s="20"/>
      <c r="J25" s="20"/>
      <c r="R25" s="17"/>
      <c r="S25" s="17"/>
      <c r="T25" s="17"/>
    </row>
    <row r="26" spans="1:20" ht="22.5" customHeight="1" thickBot="1" x14ac:dyDescent="0.3">
      <c r="C26" s="22" t="s">
        <v>102</v>
      </c>
      <c r="E26" s="28"/>
      <c r="F26" s="152">
        <f>SUM(E22:E25)</f>
        <v>0</v>
      </c>
      <c r="G26" s="20"/>
      <c r="H26" s="20"/>
      <c r="I26" s="20"/>
      <c r="J26" s="20"/>
      <c r="R26" s="17"/>
      <c r="S26" s="17"/>
      <c r="T26" s="17"/>
    </row>
    <row r="27" spans="1:20" ht="16.5" thickTop="1" x14ac:dyDescent="0.25">
      <c r="E27" s="24"/>
      <c r="G27" s="20"/>
      <c r="H27" s="20"/>
      <c r="I27" s="20"/>
      <c r="J27" s="20"/>
      <c r="R27" s="17"/>
      <c r="S27" s="17"/>
      <c r="T27" s="17"/>
    </row>
    <row r="28" spans="1:20" x14ac:dyDescent="0.25">
      <c r="A28" s="22" t="s">
        <v>65</v>
      </c>
      <c r="E28" s="28"/>
      <c r="F28" s="29"/>
      <c r="G28" s="20"/>
      <c r="H28" s="20"/>
      <c r="I28" s="20"/>
      <c r="J28" s="20"/>
      <c r="R28" s="17"/>
      <c r="S28" s="17"/>
      <c r="T28" s="17"/>
    </row>
    <row r="29" spans="1:20" ht="22.5" customHeight="1" x14ac:dyDescent="0.25">
      <c r="B29" s="18" t="s">
        <v>129</v>
      </c>
      <c r="E29" s="150"/>
      <c r="F29" s="29"/>
      <c r="G29" s="20"/>
      <c r="H29" s="20"/>
      <c r="I29" s="20"/>
      <c r="J29" s="20"/>
      <c r="R29" s="17"/>
      <c r="S29" s="17"/>
      <c r="T29" s="17"/>
    </row>
    <row r="30" spans="1:20" ht="22.5" customHeight="1" x14ac:dyDescent="0.25">
      <c r="B30" s="18" t="s">
        <v>109</v>
      </c>
      <c r="E30" s="150"/>
      <c r="F30" s="27" t="str">
        <f t="shared" ref="F30:F35" si="0">IF(ISBLANK(E30),"",IF(ISNUMBER(E30),"","Check data entry, must be numeric"))</f>
        <v/>
      </c>
      <c r="G30" s="20"/>
      <c r="H30" s="20"/>
      <c r="I30" s="20"/>
      <c r="J30" s="20"/>
      <c r="R30" s="17"/>
      <c r="S30" s="17"/>
      <c r="T30" s="17"/>
    </row>
    <row r="31" spans="1:20" ht="22.5" customHeight="1" x14ac:dyDescent="0.25">
      <c r="B31" s="18" t="s">
        <v>63</v>
      </c>
      <c r="E31" s="150"/>
      <c r="F31" s="27" t="str">
        <f t="shared" si="0"/>
        <v/>
      </c>
      <c r="G31" s="20"/>
      <c r="H31" s="20"/>
      <c r="I31" s="20"/>
      <c r="J31" s="20"/>
      <c r="R31" s="17"/>
      <c r="S31" s="17"/>
      <c r="T31" s="17"/>
    </row>
    <row r="32" spans="1:20" ht="22.5" customHeight="1" x14ac:dyDescent="0.25">
      <c r="B32" s="18" t="s">
        <v>97</v>
      </c>
      <c r="E32" s="150"/>
      <c r="F32" s="27" t="str">
        <f t="shared" si="0"/>
        <v/>
      </c>
      <c r="G32" s="20"/>
      <c r="H32" s="20"/>
      <c r="I32" s="20"/>
      <c r="J32" s="20"/>
      <c r="R32" s="17"/>
      <c r="S32" s="17"/>
      <c r="T32" s="17"/>
    </row>
    <row r="33" spans="1:20" ht="22.5" customHeight="1" x14ac:dyDescent="0.25">
      <c r="B33" s="18" t="s">
        <v>2</v>
      </c>
      <c r="E33" s="150"/>
      <c r="F33" s="27" t="str">
        <f t="shared" si="0"/>
        <v/>
      </c>
      <c r="G33" s="20"/>
      <c r="H33" s="20"/>
      <c r="I33" s="20"/>
      <c r="J33" s="20"/>
      <c r="R33" s="17"/>
      <c r="S33" s="17"/>
      <c r="T33" s="17"/>
    </row>
    <row r="34" spans="1:20" ht="22.5" customHeight="1" x14ac:dyDescent="0.25">
      <c r="A34" s="23"/>
      <c r="B34" s="18" t="s">
        <v>110</v>
      </c>
      <c r="E34" s="150"/>
      <c r="F34" s="27" t="str">
        <f t="shared" si="0"/>
        <v/>
      </c>
      <c r="G34" s="20"/>
      <c r="H34" s="20"/>
      <c r="I34" s="20"/>
      <c r="J34" s="20"/>
      <c r="R34" s="17"/>
      <c r="S34" s="17"/>
      <c r="T34" s="17"/>
    </row>
    <row r="35" spans="1:20" ht="22.5" customHeight="1" x14ac:dyDescent="0.25">
      <c r="B35" s="18" t="s">
        <v>111</v>
      </c>
      <c r="E35" s="150"/>
      <c r="F35" s="27" t="str">
        <f t="shared" si="0"/>
        <v/>
      </c>
      <c r="G35" s="20"/>
      <c r="H35" s="20"/>
      <c r="I35" s="20"/>
      <c r="J35" s="20"/>
      <c r="R35" s="17"/>
      <c r="S35" s="17"/>
      <c r="T35" s="17"/>
    </row>
    <row r="36" spans="1:20" ht="22.5" customHeight="1" thickBot="1" x14ac:dyDescent="0.3">
      <c r="C36" s="22" t="s">
        <v>101</v>
      </c>
      <c r="E36" s="28"/>
      <c r="F36" s="152">
        <f>SUM(E29:E35)</f>
        <v>0</v>
      </c>
      <c r="G36" s="20"/>
      <c r="H36" s="20"/>
      <c r="I36" s="20"/>
      <c r="J36" s="20"/>
      <c r="R36" s="17"/>
      <c r="S36" s="17"/>
      <c r="T36" s="17"/>
    </row>
    <row r="37" spans="1:20" ht="16.5" thickTop="1" x14ac:dyDescent="0.25">
      <c r="E37" s="24"/>
      <c r="G37" s="20"/>
      <c r="H37" s="20"/>
      <c r="I37" s="20"/>
      <c r="J37" s="20"/>
      <c r="R37" s="17"/>
      <c r="S37" s="17"/>
      <c r="T37" s="17"/>
    </row>
    <row r="38" spans="1:20" x14ac:dyDescent="0.25">
      <c r="E38" s="24"/>
      <c r="G38" s="20"/>
      <c r="H38" s="20"/>
      <c r="I38" s="20"/>
      <c r="J38" s="20"/>
      <c r="R38" s="17"/>
      <c r="S38" s="17"/>
      <c r="T38" s="17"/>
    </row>
    <row r="39" spans="1:20" x14ac:dyDescent="0.25">
      <c r="A39" s="22" t="s">
        <v>78</v>
      </c>
      <c r="E39" s="24"/>
      <c r="G39" s="20"/>
      <c r="H39" s="20"/>
      <c r="I39" s="20"/>
      <c r="J39" s="20"/>
      <c r="R39" s="17"/>
      <c r="S39" s="17"/>
      <c r="T39" s="17"/>
    </row>
    <row r="40" spans="1:20" ht="32.25" customHeight="1" x14ac:dyDescent="0.25">
      <c r="A40" s="175" t="s">
        <v>108</v>
      </c>
      <c r="B40" s="175"/>
      <c r="C40" s="175"/>
      <c r="D40" s="175"/>
      <c r="E40" s="175"/>
      <c r="F40" s="175"/>
      <c r="G40" s="20"/>
      <c r="H40" s="20"/>
      <c r="I40" s="20"/>
      <c r="J40" s="20"/>
    </row>
    <row r="41" spans="1:20" x14ac:dyDescent="0.25">
      <c r="E41" s="25"/>
      <c r="G41" s="20"/>
      <c r="H41" s="20"/>
      <c r="I41" s="20"/>
      <c r="J41" s="20"/>
    </row>
    <row r="42" spans="1:20" ht="22.5" customHeight="1" x14ac:dyDescent="0.25">
      <c r="A42" s="172"/>
      <c r="B42" s="172"/>
      <c r="C42" s="172"/>
      <c r="D42" s="172"/>
      <c r="F42" s="30"/>
      <c r="G42" s="20"/>
      <c r="H42" s="20"/>
      <c r="I42" s="20"/>
      <c r="J42" s="20"/>
    </row>
    <row r="43" spans="1:20" x14ac:dyDescent="0.25">
      <c r="A43" s="18" t="s">
        <v>91</v>
      </c>
      <c r="F43" s="18" t="s">
        <v>79</v>
      </c>
      <c r="G43" s="20"/>
      <c r="H43" s="20"/>
      <c r="I43" s="20"/>
      <c r="J43" s="20"/>
    </row>
    <row r="44" spans="1:20" x14ac:dyDescent="0.25">
      <c r="A44" s="18"/>
      <c r="G44" s="20"/>
      <c r="H44" s="20"/>
      <c r="I44" s="20"/>
      <c r="J44" s="20"/>
    </row>
    <row r="45" spans="1:20" ht="22.5" customHeight="1" x14ac:dyDescent="0.25">
      <c r="A45" s="172"/>
      <c r="B45" s="172"/>
      <c r="C45" s="172"/>
      <c r="D45" s="172"/>
      <c r="F45" s="17"/>
      <c r="G45" s="20"/>
      <c r="H45" s="20"/>
      <c r="I45" s="20"/>
      <c r="J45" s="20"/>
    </row>
    <row r="46" spans="1:20" x14ac:dyDescent="0.25">
      <c r="A46" s="18" t="s">
        <v>90</v>
      </c>
      <c r="F46" s="17"/>
      <c r="G46" s="20"/>
      <c r="H46" s="20"/>
      <c r="I46" s="20"/>
      <c r="J46" s="20"/>
    </row>
    <row r="47" spans="1:20" x14ac:dyDescent="0.25">
      <c r="F47" s="35"/>
      <c r="G47" s="20"/>
      <c r="H47" s="20"/>
      <c r="I47" s="20"/>
      <c r="J47" s="20"/>
    </row>
    <row r="48" spans="1:20" x14ac:dyDescent="0.25">
      <c r="F48" s="36"/>
      <c r="G48" s="20"/>
      <c r="H48" s="20"/>
      <c r="I48" s="20"/>
      <c r="J48" s="20"/>
    </row>
    <row r="49" spans="7:10" x14ac:dyDescent="0.25">
      <c r="G49" s="20"/>
      <c r="H49" s="20"/>
      <c r="I49" s="20"/>
      <c r="J49" s="20"/>
    </row>
    <row r="50" spans="7:10" x14ac:dyDescent="0.25">
      <c r="G50" s="20"/>
      <c r="H50" s="20"/>
      <c r="I50" s="20"/>
      <c r="J50" s="20"/>
    </row>
    <row r="51" spans="7:10" x14ac:dyDescent="0.25">
      <c r="G51" s="20"/>
      <c r="H51" s="20"/>
      <c r="I51" s="20"/>
      <c r="J51" s="20"/>
    </row>
    <row r="52" spans="7:10" x14ac:dyDescent="0.25">
      <c r="G52" s="20"/>
      <c r="H52" s="20"/>
      <c r="I52" s="20"/>
      <c r="J52" s="20"/>
    </row>
    <row r="53" spans="7:10" x14ac:dyDescent="0.25">
      <c r="G53" s="20"/>
      <c r="H53" s="20"/>
      <c r="I53" s="20"/>
      <c r="J53" s="20"/>
    </row>
    <row r="54" spans="7:10" x14ac:dyDescent="0.25">
      <c r="G54" s="20"/>
      <c r="H54" s="20"/>
      <c r="I54" s="20"/>
      <c r="J54" s="20"/>
    </row>
    <row r="55" spans="7:10" x14ac:dyDescent="0.25">
      <c r="G55" s="20"/>
      <c r="H55" s="20"/>
      <c r="I55" s="20"/>
      <c r="J55" s="20"/>
    </row>
    <row r="56" spans="7:10" x14ac:dyDescent="0.25">
      <c r="G56" s="20"/>
      <c r="H56" s="20"/>
      <c r="I56" s="20"/>
      <c r="J56" s="20"/>
    </row>
    <row r="57" spans="7:10" x14ac:dyDescent="0.25">
      <c r="G57" s="20"/>
      <c r="H57" s="20"/>
      <c r="I57" s="20"/>
      <c r="J57" s="20"/>
    </row>
    <row r="58" spans="7:10" x14ac:dyDescent="0.25">
      <c r="G58" s="20"/>
      <c r="H58" s="20"/>
      <c r="I58" s="20"/>
      <c r="J58" s="20"/>
    </row>
    <row r="109" spans="3:3" x14ac:dyDescent="0.25">
      <c r="C109" s="32" t="s">
        <v>30</v>
      </c>
    </row>
    <row r="110" spans="3:3" x14ac:dyDescent="0.25">
      <c r="C110" s="33" t="s">
        <v>29</v>
      </c>
    </row>
    <row r="111" spans="3:3" x14ac:dyDescent="0.25">
      <c r="C111" s="33" t="s">
        <v>31</v>
      </c>
    </row>
    <row r="112" spans="3:3" x14ac:dyDescent="0.25">
      <c r="C112" s="33" t="s">
        <v>32</v>
      </c>
    </row>
    <row r="113" spans="3:3" x14ac:dyDescent="0.25">
      <c r="C113" s="33" t="s">
        <v>33</v>
      </c>
    </row>
    <row r="114" spans="3:3" x14ac:dyDescent="0.25">
      <c r="C114" s="33" t="s">
        <v>34</v>
      </c>
    </row>
    <row r="115" spans="3:3" x14ac:dyDescent="0.25">
      <c r="C115" s="33" t="s">
        <v>37</v>
      </c>
    </row>
    <row r="116" spans="3:3" x14ac:dyDescent="0.25">
      <c r="C116" s="33" t="s">
        <v>24</v>
      </c>
    </row>
    <row r="117" spans="3:3" x14ac:dyDescent="0.25">
      <c r="C117" s="33" t="s">
        <v>25</v>
      </c>
    </row>
    <row r="118" spans="3:3" x14ac:dyDescent="0.25">
      <c r="C118" s="33" t="s">
        <v>35</v>
      </c>
    </row>
    <row r="119" spans="3:3" x14ac:dyDescent="0.25">
      <c r="C119" s="33" t="s">
        <v>26</v>
      </c>
    </row>
    <row r="120" spans="3:3" x14ac:dyDescent="0.25">
      <c r="C120" s="33" t="s">
        <v>27</v>
      </c>
    </row>
    <row r="121" spans="3:3" x14ac:dyDescent="0.25">
      <c r="C121" s="33" t="s">
        <v>92</v>
      </c>
    </row>
    <row r="122" spans="3:3" x14ac:dyDescent="0.25">
      <c r="C122" s="33" t="s">
        <v>93</v>
      </c>
    </row>
    <row r="123" spans="3:3" x14ac:dyDescent="0.25">
      <c r="C123" s="33" t="s">
        <v>36</v>
      </c>
    </row>
    <row r="124" spans="3:3" x14ac:dyDescent="0.25">
      <c r="C124" s="33" t="s">
        <v>28</v>
      </c>
    </row>
  </sheetData>
  <sheetProtection algorithmName="SHA-512" hashValue="vTFVirpaU/CxAdPOJSftPTC+APLe+9CEJVVRLX65L0uXUWTEtodvgNxOzZ3UmEK7WnCzkWBpUbsuY5h5era0Tg==" saltValue="gt246nKspfOiNk53KT2JoA==" spinCount="100000" sheet="1" objects="1" scenarios="1"/>
  <mergeCells count="16">
    <mergeCell ref="A45:D45"/>
    <mergeCell ref="C11:F11"/>
    <mergeCell ref="C13:F13"/>
    <mergeCell ref="A13:B13"/>
    <mergeCell ref="A15:B15"/>
    <mergeCell ref="A42:D42"/>
    <mergeCell ref="A17:F17"/>
    <mergeCell ref="A11:B11"/>
    <mergeCell ref="C15:F15"/>
    <mergeCell ref="A40:F40"/>
    <mergeCell ref="C9:F9"/>
    <mergeCell ref="A1:F1"/>
    <mergeCell ref="A2:F2"/>
    <mergeCell ref="A3:F3"/>
    <mergeCell ref="A5:F5"/>
    <mergeCell ref="A7:B7"/>
  </mergeCells>
  <phoneticPr fontId="0" type="noConversion"/>
  <dataValidations count="1">
    <dataValidation type="list" allowBlank="1" showInputMessage="1" showErrorMessage="1" sqref="C15:F15" xr:uid="{00000000-0002-0000-0100-000000000000}">
      <formula1>$C$109:$C$124</formula1>
    </dataValidation>
  </dataValidations>
  <printOptions horizontalCentered="1"/>
  <pageMargins left="0.5" right="0.5" top="0.5" bottom="0.5" header="0.3" footer="0.3"/>
  <pageSetup scale="65" orientation="portrait" r:id="rId1"/>
  <headerFooter>
    <oddHeader>&amp;L&amp;"Times New Roman,Regular"PA-67</oddHeader>
    <oddFooter>&amp;R&amp;"Times New Roman,Regular"PA-67
Page &amp;P
Rev 1/2023 Version 1.5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21"/>
  <sheetViews>
    <sheetView showGridLines="0" zoomScale="85" workbookViewId="0">
      <selection activeCell="K39" sqref="K39"/>
    </sheetView>
  </sheetViews>
  <sheetFormatPr defaultRowHeight="15.75" x14ac:dyDescent="0.25"/>
  <cols>
    <col min="1" max="1" width="35.28515625" style="21" customWidth="1"/>
    <col min="2" max="2" width="17.5703125" style="21" customWidth="1"/>
    <col min="3" max="9" width="11.85546875" style="21" customWidth="1"/>
    <col min="10" max="10" width="87.42578125" style="21" customWidth="1"/>
    <col min="11" max="20" width="10.28515625" style="21" customWidth="1"/>
    <col min="21" max="16384" width="9.140625" style="21"/>
  </cols>
  <sheetData>
    <row r="1" spans="1:38" s="15" customFormat="1" ht="18.75" customHeight="1" x14ac:dyDescent="0.3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4"/>
    </row>
    <row r="2" spans="1:38" s="15" customFormat="1" ht="18.75" customHeight="1" x14ac:dyDescent="0.25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"/>
      <c r="R2" s="17"/>
      <c r="S2" s="17"/>
      <c r="T2" s="17"/>
    </row>
    <row r="3" spans="1:38" s="18" customFormat="1" ht="18.75" customHeight="1" x14ac:dyDescent="0.25">
      <c r="A3" s="169" t="s">
        <v>96</v>
      </c>
      <c r="B3" s="169"/>
      <c r="C3" s="169"/>
      <c r="D3" s="169"/>
      <c r="E3" s="169"/>
      <c r="F3" s="169"/>
      <c r="G3" s="169"/>
      <c r="H3" s="169"/>
      <c r="I3" s="169"/>
      <c r="R3" s="17"/>
      <c r="S3" s="17"/>
      <c r="T3" s="17"/>
    </row>
    <row r="4" spans="1:38" s="17" customFormat="1" ht="15.75" customHeight="1" x14ac:dyDescent="0.25">
      <c r="A4" s="94" t="s">
        <v>76</v>
      </c>
      <c r="B4" s="40"/>
      <c r="C4" s="40"/>
      <c r="D4" s="40"/>
      <c r="E4" s="40"/>
      <c r="F4" s="40"/>
      <c r="G4" s="40"/>
      <c r="H4" s="40"/>
      <c r="I4" s="40"/>
      <c r="J4" s="40"/>
    </row>
    <row r="5" spans="1:38" ht="21.95" customHeight="1" x14ac:dyDescent="0.25">
      <c r="A5" s="171" t="s">
        <v>3</v>
      </c>
      <c r="B5" s="171"/>
      <c r="C5" s="137" t="str">
        <f>IF('Page 1 - Owner Income &amp; Expense'!C7="","",'Page 1 - Owner Income &amp; Expense'!C7)</f>
        <v/>
      </c>
    </row>
    <row r="6" spans="1:38" ht="9.75" customHeight="1" x14ac:dyDescent="0.25"/>
    <row r="7" spans="1:38" ht="21.95" customHeight="1" x14ac:dyDescent="0.25">
      <c r="A7" s="171" t="s">
        <v>88</v>
      </c>
      <c r="B7" s="171"/>
      <c r="C7" s="178">
        <f>'Page 1 - Owner Income &amp; Expense'!C9</f>
        <v>0</v>
      </c>
      <c r="D7" s="178"/>
      <c r="E7" s="178"/>
      <c r="F7" s="178"/>
      <c r="G7" s="178"/>
      <c r="H7" s="178"/>
    </row>
    <row r="8" spans="1:38" ht="9.75" customHeight="1" x14ac:dyDescent="0.25"/>
    <row r="9" spans="1:38" ht="21.95" customHeight="1" x14ac:dyDescent="0.25">
      <c r="A9" s="171" t="s">
        <v>4</v>
      </c>
      <c r="B9" s="171"/>
      <c r="C9" s="179">
        <f>'Page 1 - Owner Income &amp; Expense'!C11</f>
        <v>0</v>
      </c>
      <c r="D9" s="180"/>
      <c r="E9" s="180"/>
      <c r="F9" s="180"/>
      <c r="G9" s="180"/>
      <c r="H9" s="180"/>
    </row>
    <row r="10" spans="1:38" ht="9.75" customHeight="1" x14ac:dyDescent="0.25">
      <c r="A10" s="22"/>
      <c r="B10" s="18"/>
      <c r="C10" s="43"/>
      <c r="D10" s="44"/>
      <c r="E10" s="44"/>
      <c r="F10" s="44"/>
      <c r="G10" s="44"/>
      <c r="H10" s="44"/>
    </row>
    <row r="11" spans="1:38" ht="21.95" customHeight="1" x14ac:dyDescent="0.25">
      <c r="A11" s="171" t="s">
        <v>89</v>
      </c>
      <c r="B11" s="171"/>
      <c r="C11" s="179">
        <f>'Page 1 - Owner Income &amp; Expense'!C13</f>
        <v>0</v>
      </c>
      <c r="D11" s="180"/>
      <c r="E11" s="180"/>
      <c r="F11" s="180"/>
      <c r="G11" s="180"/>
      <c r="H11" s="180"/>
    </row>
    <row r="12" spans="1:38" ht="9.75" customHeight="1" x14ac:dyDescent="0.25">
      <c r="A12" s="22"/>
      <c r="B12" s="18"/>
      <c r="C12" s="45"/>
    </row>
    <row r="13" spans="1:38" ht="21.95" customHeight="1" x14ac:dyDescent="0.25">
      <c r="A13" s="171" t="s">
        <v>87</v>
      </c>
      <c r="B13" s="171"/>
      <c r="C13" s="179">
        <f>'Page 1 - Owner Income &amp; Expense'!C15:F15</f>
        <v>0</v>
      </c>
      <c r="D13" s="180"/>
      <c r="E13" s="180"/>
      <c r="F13" s="180"/>
      <c r="G13" s="180"/>
      <c r="H13" s="180"/>
    </row>
    <row r="14" spans="1:38" ht="15.75" customHeight="1" x14ac:dyDescent="0.25"/>
    <row r="15" spans="1:38" x14ac:dyDescent="0.25">
      <c r="A15" s="47" t="s">
        <v>9</v>
      </c>
    </row>
    <row r="16" spans="1:38" s="50" customFormat="1" ht="20.100000000000001" customHeight="1" x14ac:dyDescent="0.25">
      <c r="A16" s="48"/>
      <c r="B16" s="49" t="s">
        <v>124</v>
      </c>
      <c r="C16" s="49" t="s">
        <v>11</v>
      </c>
      <c r="D16" s="49" t="s">
        <v>12</v>
      </c>
      <c r="E16" s="49" t="s">
        <v>13</v>
      </c>
      <c r="F16" s="49" t="s">
        <v>14</v>
      </c>
      <c r="G16" s="49" t="s">
        <v>15</v>
      </c>
      <c r="H16" s="49" t="s">
        <v>47</v>
      </c>
      <c r="I16" s="49" t="s">
        <v>48</v>
      </c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50" customFormat="1" ht="23.25" customHeight="1" x14ac:dyDescent="0.25">
      <c r="A17" s="52" t="s">
        <v>123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50" customFormat="1" ht="23.25" customHeight="1" thickBot="1" x14ac:dyDescent="0.3">
      <c r="A18" s="54" t="s">
        <v>66</v>
      </c>
      <c r="B18" s="53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6" t="s">
        <v>107</v>
      </c>
      <c r="K18" s="57"/>
      <c r="L18" s="57"/>
      <c r="M18" s="57"/>
      <c r="N18" s="57"/>
      <c r="O18" s="57"/>
      <c r="P18" s="57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50" customFormat="1" ht="23.25" customHeight="1" thickTop="1" x14ac:dyDescent="0.25">
      <c r="A19" s="58" t="s">
        <v>67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50" customFormat="1" ht="23.25" customHeight="1" x14ac:dyDescent="0.25">
      <c r="A20" s="58" t="s">
        <v>68</v>
      </c>
      <c r="B20" s="53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50" customFormat="1" ht="23.25" customHeight="1" x14ac:dyDescent="0.25">
      <c r="A21" s="58" t="s">
        <v>69</v>
      </c>
      <c r="B21" s="53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50" customFormat="1" ht="23.25" customHeight="1" x14ac:dyDescent="0.25">
      <c r="A22" s="58" t="s">
        <v>20</v>
      </c>
      <c r="B22" s="53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50" customFormat="1" ht="23.25" customHeight="1" thickBot="1" x14ac:dyDescent="0.3">
      <c r="A23" s="59" t="s">
        <v>21</v>
      </c>
      <c r="B23" s="60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50" customFormat="1" ht="23.25" customHeight="1" thickBot="1" x14ac:dyDescent="0.3">
      <c r="A24" s="62" t="s">
        <v>84</v>
      </c>
      <c r="B24" s="63" t="str">
        <f>IF(SUM(B18:B23)=AllUnits,"","Check Math")</f>
        <v/>
      </c>
      <c r="C24" s="63" t="str">
        <f t="shared" ref="C24:I24" si="0">IF(SUM(C18:C23)=C17,"","Check Math")</f>
        <v/>
      </c>
      <c r="D24" s="63" t="str">
        <f t="shared" si="0"/>
        <v/>
      </c>
      <c r="E24" s="63" t="str">
        <f t="shared" si="0"/>
        <v/>
      </c>
      <c r="F24" s="63" t="str">
        <f t="shared" si="0"/>
        <v/>
      </c>
      <c r="G24" s="63" t="str">
        <f t="shared" si="0"/>
        <v/>
      </c>
      <c r="H24" s="63" t="str">
        <f t="shared" si="0"/>
        <v/>
      </c>
      <c r="I24" s="64" t="str">
        <f t="shared" si="0"/>
        <v/>
      </c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50" customFormat="1" ht="15.75" customHeight="1" x14ac:dyDescent="0.25">
      <c r="B25" s="65"/>
      <c r="C25" s="65"/>
      <c r="D25" s="65"/>
      <c r="E25" s="65"/>
      <c r="F25" s="65"/>
      <c r="G25" s="65"/>
      <c r="H25" s="65"/>
      <c r="I25" s="65"/>
      <c r="J25" s="65"/>
    </row>
    <row r="26" spans="1:38" s="50" customFormat="1" ht="39" customHeight="1" x14ac:dyDescent="0.25">
      <c r="A26" s="177" t="s">
        <v>141</v>
      </c>
      <c r="B26" s="177"/>
      <c r="C26" s="177"/>
      <c r="D26" s="177"/>
      <c r="E26" s="177"/>
      <c r="F26" s="177"/>
      <c r="G26" s="177"/>
      <c r="H26" s="177"/>
      <c r="I26" s="177"/>
      <c r="J26" s="65"/>
    </row>
    <row r="27" spans="1:38" s="50" customFormat="1" ht="32.25" customHeight="1" x14ac:dyDescent="0.25">
      <c r="A27" s="73"/>
      <c r="B27" s="74" t="s">
        <v>112</v>
      </c>
      <c r="C27" s="49" t="s">
        <v>11</v>
      </c>
      <c r="D27" s="49" t="s">
        <v>12</v>
      </c>
      <c r="E27" s="49" t="s">
        <v>13</v>
      </c>
      <c r="F27" s="49" t="s">
        <v>14</v>
      </c>
      <c r="G27" s="49" t="s">
        <v>15</v>
      </c>
      <c r="H27" s="49" t="s">
        <v>47</v>
      </c>
      <c r="I27" s="49" t="s">
        <v>48</v>
      </c>
    </row>
    <row r="28" spans="1:38" s="50" customFormat="1" ht="23.25" customHeight="1" x14ac:dyDescent="0.25">
      <c r="A28" s="75"/>
      <c r="B28" s="76" t="s">
        <v>113</v>
      </c>
      <c r="C28" s="176" t="s">
        <v>114</v>
      </c>
      <c r="D28" s="176"/>
      <c r="E28" s="176"/>
      <c r="F28" s="176"/>
      <c r="G28" s="176"/>
      <c r="H28" s="176"/>
      <c r="I28" s="176"/>
    </row>
    <row r="29" spans="1:38" s="50" customFormat="1" ht="23.25" customHeight="1" thickBot="1" x14ac:dyDescent="0.3">
      <c r="A29" s="54" t="s">
        <v>16</v>
      </c>
      <c r="B29" s="81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66" t="s">
        <v>107</v>
      </c>
      <c r="K29" s="57"/>
      <c r="L29" s="57"/>
      <c r="M29" s="57"/>
      <c r="N29" s="57"/>
      <c r="O29" s="57"/>
      <c r="P29" s="57"/>
      <c r="AD29" s="51"/>
      <c r="AE29" s="51"/>
      <c r="AF29" s="51"/>
      <c r="AG29" s="51"/>
      <c r="AH29" s="51"/>
      <c r="AI29" s="51"/>
      <c r="AJ29" s="51"/>
      <c r="AK29" s="51"/>
      <c r="AL29" s="67" t="s">
        <v>82</v>
      </c>
    </row>
    <row r="30" spans="1:38" s="50" customFormat="1" ht="23.25" customHeight="1" thickTop="1" x14ac:dyDescent="0.25">
      <c r="A30" s="58" t="s">
        <v>17</v>
      </c>
      <c r="B30" s="79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L30" s="68"/>
      <c r="AD30" s="51">
        <f t="shared" ref="AD30:AK34" si="1">IF(ISNUMBER(B30),0,1)</f>
        <v>0</v>
      </c>
      <c r="AE30" s="51">
        <f t="shared" si="1"/>
        <v>0</v>
      </c>
      <c r="AF30" s="51">
        <f t="shared" si="1"/>
        <v>0</v>
      </c>
      <c r="AG30" s="51">
        <f t="shared" si="1"/>
        <v>0</v>
      </c>
      <c r="AH30" s="51">
        <f t="shared" si="1"/>
        <v>0</v>
      </c>
      <c r="AI30" s="51">
        <f t="shared" si="1"/>
        <v>0</v>
      </c>
      <c r="AJ30" s="51">
        <f t="shared" si="1"/>
        <v>0</v>
      </c>
      <c r="AK30" s="51">
        <f t="shared" si="1"/>
        <v>0</v>
      </c>
      <c r="AL30" s="51">
        <f>SUM(AD30:AK30)</f>
        <v>0</v>
      </c>
    </row>
    <row r="31" spans="1:38" s="50" customFormat="1" ht="23.25" customHeight="1" x14ac:dyDescent="0.25">
      <c r="A31" s="58" t="s">
        <v>18</v>
      </c>
      <c r="B31" s="77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L31" s="68"/>
      <c r="AD31" s="51">
        <f t="shared" si="1"/>
        <v>0</v>
      </c>
      <c r="AE31" s="51">
        <f t="shared" si="1"/>
        <v>0</v>
      </c>
      <c r="AF31" s="51">
        <f t="shared" si="1"/>
        <v>0</v>
      </c>
      <c r="AG31" s="51">
        <f t="shared" si="1"/>
        <v>0</v>
      </c>
      <c r="AH31" s="51">
        <f t="shared" si="1"/>
        <v>0</v>
      </c>
      <c r="AI31" s="51">
        <f t="shared" si="1"/>
        <v>0</v>
      </c>
      <c r="AJ31" s="51">
        <f t="shared" si="1"/>
        <v>0</v>
      </c>
      <c r="AK31" s="51">
        <f t="shared" si="1"/>
        <v>0</v>
      </c>
      <c r="AL31" s="51">
        <f>SUM(AD31:AK31)</f>
        <v>0</v>
      </c>
    </row>
    <row r="32" spans="1:38" s="50" customFormat="1" ht="23.25" customHeight="1" x14ac:dyDescent="0.25">
      <c r="A32" s="58" t="s">
        <v>19</v>
      </c>
      <c r="B32" s="77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L32" s="68"/>
      <c r="AD32" s="51">
        <f t="shared" si="1"/>
        <v>0</v>
      </c>
      <c r="AE32" s="51">
        <f t="shared" si="1"/>
        <v>0</v>
      </c>
      <c r="AF32" s="51">
        <f t="shared" si="1"/>
        <v>0</v>
      </c>
      <c r="AG32" s="51">
        <f t="shared" si="1"/>
        <v>0</v>
      </c>
      <c r="AH32" s="51">
        <f t="shared" si="1"/>
        <v>0</v>
      </c>
      <c r="AI32" s="51">
        <f t="shared" si="1"/>
        <v>0</v>
      </c>
      <c r="AJ32" s="51">
        <f t="shared" si="1"/>
        <v>0</v>
      </c>
      <c r="AK32" s="51">
        <f t="shared" si="1"/>
        <v>0</v>
      </c>
      <c r="AL32" s="51">
        <f>SUM(AD32:AK32)</f>
        <v>0</v>
      </c>
    </row>
    <row r="33" spans="1:38" s="50" customFormat="1" ht="23.25" customHeight="1" x14ac:dyDescent="0.25">
      <c r="A33" s="58" t="s">
        <v>20</v>
      </c>
      <c r="B33" s="77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L33" s="68"/>
      <c r="AD33" s="51">
        <f t="shared" si="1"/>
        <v>0</v>
      </c>
      <c r="AE33" s="51">
        <f t="shared" si="1"/>
        <v>0</v>
      </c>
      <c r="AF33" s="51">
        <f t="shared" si="1"/>
        <v>0</v>
      </c>
      <c r="AG33" s="51">
        <f t="shared" si="1"/>
        <v>0</v>
      </c>
      <c r="AH33" s="51">
        <f t="shared" si="1"/>
        <v>0</v>
      </c>
      <c r="AI33" s="51">
        <f t="shared" si="1"/>
        <v>0</v>
      </c>
      <c r="AJ33" s="51">
        <f t="shared" si="1"/>
        <v>0</v>
      </c>
      <c r="AK33" s="51">
        <f t="shared" si="1"/>
        <v>0</v>
      </c>
      <c r="AL33" s="51">
        <f>SUM(AD33:AK33)</f>
        <v>0</v>
      </c>
    </row>
    <row r="34" spans="1:38" s="50" customFormat="1" ht="23.25" customHeight="1" x14ac:dyDescent="0.25">
      <c r="A34" s="58" t="s">
        <v>21</v>
      </c>
      <c r="B34" s="77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L34" s="68"/>
      <c r="AD34" s="51">
        <f t="shared" si="1"/>
        <v>0</v>
      </c>
      <c r="AE34" s="51">
        <f t="shared" si="1"/>
        <v>0</v>
      </c>
      <c r="AF34" s="51">
        <f t="shared" si="1"/>
        <v>0</v>
      </c>
      <c r="AG34" s="51">
        <f t="shared" si="1"/>
        <v>0</v>
      </c>
      <c r="AH34" s="51">
        <f t="shared" si="1"/>
        <v>0</v>
      </c>
      <c r="AI34" s="51">
        <f t="shared" si="1"/>
        <v>0</v>
      </c>
      <c r="AJ34" s="51">
        <f t="shared" si="1"/>
        <v>0</v>
      </c>
      <c r="AK34" s="51">
        <f t="shared" si="1"/>
        <v>0</v>
      </c>
      <c r="AL34" s="51">
        <f>SUM(AD34:AK34)</f>
        <v>0</v>
      </c>
    </row>
    <row r="35" spans="1:38" s="50" customFormat="1" ht="15.75" customHeight="1" x14ac:dyDescent="0.25">
      <c r="C35" s="69"/>
      <c r="D35" s="70"/>
      <c r="E35" s="70"/>
      <c r="F35" s="70"/>
      <c r="G35" s="70"/>
      <c r="H35" s="70"/>
      <c r="I35" s="65"/>
      <c r="J35" s="65"/>
    </row>
    <row r="36" spans="1:38" s="50" customFormat="1" ht="20.100000000000001" customHeight="1" x14ac:dyDescent="0.25">
      <c r="A36" s="57" t="s">
        <v>38</v>
      </c>
    </row>
    <row r="37" spans="1:38" s="50" customFormat="1" ht="23.25" customHeight="1" x14ac:dyDescent="0.25">
      <c r="A37" s="73"/>
      <c r="B37" s="83" t="s">
        <v>74</v>
      </c>
      <c r="C37" s="84"/>
      <c r="D37" s="84"/>
      <c r="E37" s="84"/>
      <c r="F37" s="84"/>
      <c r="G37" s="84"/>
      <c r="H37" s="84"/>
      <c r="I37" s="84"/>
      <c r="AE37" s="51"/>
      <c r="AF37" s="51"/>
      <c r="AG37" s="51"/>
      <c r="AH37" s="51"/>
      <c r="AI37" s="51"/>
      <c r="AJ37" s="51"/>
      <c r="AK37" s="51"/>
      <c r="AL37" s="67" t="s">
        <v>82</v>
      </c>
    </row>
    <row r="38" spans="1:38" s="50" customFormat="1" ht="23.25" customHeight="1" x14ac:dyDescent="0.25">
      <c r="A38" s="58"/>
      <c r="B38" s="85" t="s">
        <v>73</v>
      </c>
      <c r="C38" s="49" t="s">
        <v>11</v>
      </c>
      <c r="D38" s="49" t="s">
        <v>12</v>
      </c>
      <c r="E38" s="49" t="s">
        <v>13</v>
      </c>
      <c r="F38" s="49" t="s">
        <v>14</v>
      </c>
      <c r="G38" s="49" t="s">
        <v>15</v>
      </c>
      <c r="H38" s="49" t="s">
        <v>47</v>
      </c>
      <c r="I38" s="49" t="s">
        <v>48</v>
      </c>
      <c r="AE38" s="51">
        <f t="shared" ref="AE38:AK43" si="2">IF(ISNUMBER(C39),0,1)</f>
        <v>0</v>
      </c>
      <c r="AF38" s="51">
        <f t="shared" si="2"/>
        <v>0</v>
      </c>
      <c r="AG38" s="51">
        <f t="shared" si="2"/>
        <v>0</v>
      </c>
      <c r="AH38" s="51">
        <f t="shared" si="2"/>
        <v>0</v>
      </c>
      <c r="AI38" s="51">
        <f t="shared" si="2"/>
        <v>0</v>
      </c>
      <c r="AJ38" s="51">
        <f t="shared" si="2"/>
        <v>0</v>
      </c>
      <c r="AK38" s="51">
        <f t="shared" si="2"/>
        <v>0</v>
      </c>
      <c r="AL38" s="51">
        <f t="shared" ref="AL38:AL43" si="3">SUM(AD38:AK38)</f>
        <v>0</v>
      </c>
    </row>
    <row r="39" spans="1:38" s="50" customFormat="1" ht="36.75" customHeight="1" thickBot="1" x14ac:dyDescent="0.3">
      <c r="A39" s="52" t="s">
        <v>10</v>
      </c>
      <c r="B39" s="95" t="s">
        <v>115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AE39" s="51">
        <f t="shared" si="2"/>
        <v>0</v>
      </c>
      <c r="AF39" s="51">
        <f t="shared" si="2"/>
        <v>0</v>
      </c>
      <c r="AG39" s="51">
        <f t="shared" si="2"/>
        <v>0</v>
      </c>
      <c r="AH39" s="51">
        <f t="shared" si="2"/>
        <v>0</v>
      </c>
      <c r="AI39" s="51">
        <f t="shared" si="2"/>
        <v>0</v>
      </c>
      <c r="AJ39" s="51">
        <f t="shared" si="2"/>
        <v>0</v>
      </c>
      <c r="AK39" s="51">
        <f t="shared" si="2"/>
        <v>0</v>
      </c>
      <c r="AL39" s="51">
        <f t="shared" si="3"/>
        <v>0</v>
      </c>
    </row>
    <row r="40" spans="1:38" s="50" customFormat="1" ht="23.25" customHeight="1" thickTop="1" x14ac:dyDescent="0.25">
      <c r="A40" s="58" t="s">
        <v>22</v>
      </c>
      <c r="B40" s="88" t="s">
        <v>40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AE40" s="51">
        <f t="shared" si="2"/>
        <v>0</v>
      </c>
      <c r="AF40" s="51">
        <f t="shared" si="2"/>
        <v>0</v>
      </c>
      <c r="AG40" s="51">
        <f t="shared" si="2"/>
        <v>0</v>
      </c>
      <c r="AH40" s="51">
        <f t="shared" si="2"/>
        <v>0</v>
      </c>
      <c r="AI40" s="51">
        <f t="shared" si="2"/>
        <v>0</v>
      </c>
      <c r="AJ40" s="51">
        <f t="shared" si="2"/>
        <v>0</v>
      </c>
      <c r="AK40" s="51">
        <f t="shared" si="2"/>
        <v>0</v>
      </c>
      <c r="AL40" s="51">
        <f t="shared" si="3"/>
        <v>0</v>
      </c>
    </row>
    <row r="41" spans="1:38" s="50" customFormat="1" ht="23.25" customHeight="1" x14ac:dyDescent="0.25">
      <c r="A41" s="58" t="s">
        <v>39</v>
      </c>
      <c r="B41" s="86" t="s">
        <v>40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AE41" s="51">
        <f t="shared" si="2"/>
        <v>0</v>
      </c>
      <c r="AF41" s="51">
        <f t="shared" si="2"/>
        <v>0</v>
      </c>
      <c r="AG41" s="51">
        <f t="shared" si="2"/>
        <v>0</v>
      </c>
      <c r="AH41" s="51">
        <f t="shared" si="2"/>
        <v>0</v>
      </c>
      <c r="AI41" s="51">
        <f t="shared" si="2"/>
        <v>0</v>
      </c>
      <c r="AJ41" s="51">
        <f t="shared" si="2"/>
        <v>0</v>
      </c>
      <c r="AK41" s="51">
        <f t="shared" si="2"/>
        <v>0</v>
      </c>
      <c r="AL41" s="51">
        <f t="shared" si="3"/>
        <v>0</v>
      </c>
    </row>
    <row r="42" spans="1:38" s="50" customFormat="1" ht="23.25" customHeight="1" x14ac:dyDescent="0.25">
      <c r="A42" s="58" t="s">
        <v>23</v>
      </c>
      <c r="B42" s="86" t="s">
        <v>43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AE42" s="51">
        <f t="shared" si="2"/>
        <v>0</v>
      </c>
      <c r="AF42" s="51">
        <f t="shared" si="2"/>
        <v>0</v>
      </c>
      <c r="AG42" s="51">
        <f t="shared" si="2"/>
        <v>0</v>
      </c>
      <c r="AH42" s="51">
        <f t="shared" si="2"/>
        <v>0</v>
      </c>
      <c r="AI42" s="51">
        <f t="shared" si="2"/>
        <v>0</v>
      </c>
      <c r="AJ42" s="51">
        <f t="shared" si="2"/>
        <v>0</v>
      </c>
      <c r="AK42" s="51">
        <f t="shared" si="2"/>
        <v>0</v>
      </c>
      <c r="AL42" s="51">
        <f t="shared" si="3"/>
        <v>0</v>
      </c>
    </row>
    <row r="43" spans="1:38" s="50" customFormat="1" ht="23.25" customHeight="1" x14ac:dyDescent="0.25">
      <c r="A43" s="58" t="s">
        <v>62</v>
      </c>
      <c r="B43" s="87"/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AE43" s="51">
        <f t="shared" si="2"/>
        <v>0</v>
      </c>
      <c r="AF43" s="51">
        <f t="shared" si="2"/>
        <v>0</v>
      </c>
      <c r="AG43" s="51">
        <f t="shared" si="2"/>
        <v>0</v>
      </c>
      <c r="AH43" s="51">
        <f t="shared" si="2"/>
        <v>0</v>
      </c>
      <c r="AI43" s="51">
        <f t="shared" si="2"/>
        <v>0</v>
      </c>
      <c r="AJ43" s="51">
        <f t="shared" si="2"/>
        <v>0</v>
      </c>
      <c r="AK43" s="51">
        <f t="shared" si="2"/>
        <v>0</v>
      </c>
      <c r="AL43" s="51">
        <f t="shared" si="3"/>
        <v>0</v>
      </c>
    </row>
    <row r="44" spans="1:38" s="50" customFormat="1" ht="23.25" customHeight="1" thickBot="1" x14ac:dyDescent="0.3">
      <c r="A44" s="59" t="s">
        <v>41</v>
      </c>
      <c r="B44" s="89" t="s">
        <v>43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</row>
    <row r="45" spans="1:38" ht="23.25" customHeight="1" thickBot="1" x14ac:dyDescent="0.3">
      <c r="A45" s="91" t="s">
        <v>75</v>
      </c>
      <c r="B45" s="92"/>
      <c r="C45" s="92"/>
      <c r="D45" s="92"/>
      <c r="E45" s="92"/>
      <c r="F45" s="92"/>
      <c r="G45" s="92"/>
      <c r="H45" s="92"/>
      <c r="I45" s="93"/>
      <c r="J45" s="46"/>
    </row>
    <row r="46" spans="1:38" x14ac:dyDescent="0.25">
      <c r="J46" s="31"/>
    </row>
    <row r="51" spans="4:4" x14ac:dyDescent="0.25">
      <c r="D51" s="71"/>
    </row>
    <row r="52" spans="4:4" x14ac:dyDescent="0.25">
      <c r="D52" s="71"/>
    </row>
    <row r="53" spans="4:4" x14ac:dyDescent="0.25">
      <c r="D53" s="71"/>
    </row>
    <row r="54" spans="4:4" x14ac:dyDescent="0.25">
      <c r="D54" s="71"/>
    </row>
    <row r="55" spans="4:4" x14ac:dyDescent="0.25">
      <c r="D55" s="72"/>
    </row>
    <row r="105" spans="2:5" x14ac:dyDescent="0.25">
      <c r="B105" s="32" t="s">
        <v>30</v>
      </c>
      <c r="E105" s="21" t="s">
        <v>40</v>
      </c>
    </row>
    <row r="106" spans="2:5" x14ac:dyDescent="0.25">
      <c r="B106" s="33" t="s">
        <v>29</v>
      </c>
      <c r="E106" s="21" t="s">
        <v>43</v>
      </c>
    </row>
    <row r="107" spans="2:5" x14ac:dyDescent="0.25">
      <c r="B107" s="33" t="s">
        <v>31</v>
      </c>
      <c r="E107" s="21" t="s">
        <v>46</v>
      </c>
    </row>
    <row r="108" spans="2:5" x14ac:dyDescent="0.25">
      <c r="B108" s="33" t="s">
        <v>32</v>
      </c>
    </row>
    <row r="109" spans="2:5" x14ac:dyDescent="0.25">
      <c r="B109" s="33" t="s">
        <v>33</v>
      </c>
      <c r="E109" s="21" t="s">
        <v>40</v>
      </c>
    </row>
    <row r="110" spans="2:5" x14ac:dyDescent="0.25">
      <c r="B110" s="33" t="s">
        <v>34</v>
      </c>
      <c r="E110" s="21" t="s">
        <v>44</v>
      </c>
    </row>
    <row r="111" spans="2:5" x14ac:dyDescent="0.25">
      <c r="B111" s="33" t="s">
        <v>37</v>
      </c>
      <c r="E111" s="21" t="s">
        <v>43</v>
      </c>
    </row>
    <row r="112" spans="2:5" x14ac:dyDescent="0.25">
      <c r="B112" s="33" t="s">
        <v>24</v>
      </c>
      <c r="E112" s="21" t="s">
        <v>46</v>
      </c>
    </row>
    <row r="113" spans="2:5" x14ac:dyDescent="0.25">
      <c r="B113" s="33" t="s">
        <v>25</v>
      </c>
    </row>
    <row r="114" spans="2:5" x14ac:dyDescent="0.25">
      <c r="B114" s="33" t="s">
        <v>35</v>
      </c>
      <c r="E114" s="21" t="s">
        <v>43</v>
      </c>
    </row>
    <row r="115" spans="2:5" x14ac:dyDescent="0.25">
      <c r="B115" s="33" t="s">
        <v>26</v>
      </c>
      <c r="E115" s="21" t="s">
        <v>46</v>
      </c>
    </row>
    <row r="116" spans="2:5" x14ac:dyDescent="0.25">
      <c r="B116" s="33" t="s">
        <v>27</v>
      </c>
      <c r="E116" s="21" t="s">
        <v>42</v>
      </c>
    </row>
    <row r="117" spans="2:5" x14ac:dyDescent="0.25">
      <c r="B117" s="33" t="s">
        <v>36</v>
      </c>
      <c r="E117" s="21" t="s">
        <v>40</v>
      </c>
    </row>
    <row r="118" spans="2:5" x14ac:dyDescent="0.25">
      <c r="B118" s="33" t="s">
        <v>28</v>
      </c>
    </row>
    <row r="120" spans="2:5" x14ac:dyDescent="0.25">
      <c r="E120" s="21" t="s">
        <v>45</v>
      </c>
    </row>
    <row r="121" spans="2:5" x14ac:dyDescent="0.25">
      <c r="E121" s="21" t="s">
        <v>40</v>
      </c>
    </row>
  </sheetData>
  <sheetProtection algorithmName="SHA-512" hashValue="zsZGyVml3NNHpsLtPpbSuQaQHmrFWMa/zIaFmb13vVQoggEF2ZHVLN8EO3SVtYx5bI0EsFLzkzTGOU5OtUWRBw==" saltValue="Y6RWBrqRw5K9t2JxfcuExA==" spinCount="100000" sheet="1" objects="1" scenarios="1"/>
  <mergeCells count="14">
    <mergeCell ref="A5:B5"/>
    <mergeCell ref="C28:I28"/>
    <mergeCell ref="A26:I26"/>
    <mergeCell ref="A1:I1"/>
    <mergeCell ref="A2:I2"/>
    <mergeCell ref="A3:I3"/>
    <mergeCell ref="A7:B7"/>
    <mergeCell ref="A9:B9"/>
    <mergeCell ref="C7:H7"/>
    <mergeCell ref="C9:H9"/>
    <mergeCell ref="C13:H13"/>
    <mergeCell ref="A11:B11"/>
    <mergeCell ref="A13:B13"/>
    <mergeCell ref="C11:H11"/>
  </mergeCells>
  <phoneticPr fontId="0" type="noConversion"/>
  <conditionalFormatting sqref="B29:B34">
    <cfRule type="cellIs" dxfId="5" priority="1" stopIfTrue="1" operator="lessThanOrEqual">
      <formula>1</formula>
    </cfRule>
    <cfRule type="cellIs" dxfId="4" priority="2" stopIfTrue="1" operator="greaterThan">
      <formula>0.1</formula>
    </cfRule>
    <cfRule type="cellIs" dxfId="3" priority="3" stopIfTrue="1" operator="lessThan">
      <formula>0</formula>
    </cfRule>
  </conditionalFormatting>
  <conditionalFormatting sqref="C7:H13">
    <cfRule type="cellIs" dxfId="2" priority="7" stopIfTrue="1" operator="equal">
      <formula>0</formula>
    </cfRule>
  </conditionalFormatting>
  <dataValidations count="5">
    <dataValidation type="list" allowBlank="1" showInputMessage="1" showErrorMessage="1" sqref="B40" xr:uid="{00000000-0002-0000-0200-000000000000}">
      <formula1>$E$105:$E$107</formula1>
    </dataValidation>
    <dataValidation type="list" allowBlank="1" showInputMessage="1" showErrorMessage="1" sqref="B41" xr:uid="{00000000-0002-0000-0200-000001000000}">
      <formula1>$E$120:$E$121</formula1>
    </dataValidation>
    <dataValidation type="list" allowBlank="1" showInputMessage="1" showErrorMessage="1" sqref="B42" xr:uid="{00000000-0002-0000-0200-000002000000}">
      <formula1>$E$109:$E$112</formula1>
    </dataValidation>
    <dataValidation type="list" allowBlank="1" showInputMessage="1" showErrorMessage="1" sqref="B44" xr:uid="{00000000-0002-0000-0200-000003000000}">
      <formula1>$E$114:$E$117</formula1>
    </dataValidation>
    <dataValidation type="list" allowBlank="1" showInputMessage="1" showErrorMessage="1" sqref="F14:H14 F12:H12" xr:uid="{00000000-0002-0000-0200-000004000000}">
      <formula1>$B$105:$B$118</formula1>
    </dataValidation>
  </dataValidations>
  <printOptions horizontalCentered="1"/>
  <pageMargins left="0.5" right="0.5" top="0.5" bottom="0.5" header="0.3" footer="0.3"/>
  <pageSetup scale="65" orientation="portrait" r:id="rId1"/>
  <headerFooter>
    <oddHeader>&amp;L&amp;"Times New Roman,Regular"PA-67</oddHeader>
    <oddFooter>&amp;R&amp;"Times New Roman,Regular"PA-67
Page 2
Rev 1/2023 Version 1.5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0"/>
  <sheetViews>
    <sheetView showGridLines="0" zoomScaleNormal="100" workbookViewId="0">
      <selection activeCell="N10" sqref="N10"/>
    </sheetView>
  </sheetViews>
  <sheetFormatPr defaultRowHeight="15" x14ac:dyDescent="0.25"/>
  <cols>
    <col min="1" max="2" width="9.140625" style="1"/>
    <col min="3" max="4" width="10.5703125" style="1" customWidth="1"/>
    <col min="5" max="5" width="13.7109375" style="1" customWidth="1"/>
    <col min="6" max="6" width="3.5703125" style="1" customWidth="1"/>
    <col min="7" max="10" width="10.5703125" style="1" customWidth="1"/>
    <col min="11" max="16384" width="9.140625" style="1"/>
  </cols>
  <sheetData>
    <row r="1" spans="1:40" s="15" customFormat="1" ht="18.75" customHeight="1" x14ac:dyDescent="0.25">
      <c r="A1" s="181" t="s">
        <v>85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40" s="15" customFormat="1" ht="18.75" customHeight="1" x14ac:dyDescent="0.25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R2" s="17"/>
      <c r="S2" s="17"/>
      <c r="T2" s="17"/>
    </row>
    <row r="3" spans="1:40" s="18" customFormat="1" ht="18.75" customHeight="1" x14ac:dyDescent="0.25">
      <c r="A3" s="169" t="s">
        <v>96</v>
      </c>
      <c r="B3" s="169"/>
      <c r="C3" s="169"/>
      <c r="D3" s="169"/>
      <c r="E3" s="169"/>
      <c r="F3" s="169"/>
      <c r="G3" s="169"/>
      <c r="H3" s="169"/>
      <c r="I3" s="169"/>
      <c r="J3" s="169"/>
      <c r="R3" s="17"/>
      <c r="S3" s="17"/>
      <c r="T3" s="17"/>
    </row>
    <row r="4" spans="1:40" s="18" customFormat="1" ht="15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R4" s="17"/>
      <c r="S4" s="17"/>
      <c r="T4" s="17"/>
    </row>
    <row r="5" spans="1:40" s="10" customFormat="1" ht="23.25" customHeight="1" x14ac:dyDescent="0.25">
      <c r="A5" s="182" t="s">
        <v>98</v>
      </c>
      <c r="B5" s="182"/>
      <c r="C5" s="182"/>
      <c r="D5" s="182"/>
      <c r="E5" s="182"/>
      <c r="F5" s="182"/>
      <c r="G5" s="182"/>
      <c r="H5" s="182"/>
      <c r="I5" s="182"/>
      <c r="J5" s="182"/>
      <c r="K5" s="115"/>
      <c r="L5" s="115"/>
    </row>
    <row r="6" spans="1:40" customFormat="1" ht="15.75" x14ac:dyDescent="0.25">
      <c r="A6" s="170" t="s">
        <v>76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40" ht="19.5" x14ac:dyDescent="0.3">
      <c r="A7" s="113" t="s">
        <v>8</v>
      </c>
      <c r="B7" s="98"/>
      <c r="C7" s="98"/>
      <c r="D7" s="98"/>
      <c r="E7" s="99">
        <f>'Page 1 - Owner Income &amp; Expense'!C7</f>
        <v>0</v>
      </c>
      <c r="F7" s="99"/>
      <c r="G7" s="12"/>
      <c r="H7" s="12"/>
      <c r="I7" s="12"/>
      <c r="J7" s="12"/>
      <c r="K7" s="12"/>
      <c r="L7" s="12"/>
    </row>
    <row r="8" spans="1:40" ht="19.5" x14ac:dyDescent="0.3">
      <c r="A8" s="11"/>
      <c r="B8" s="98"/>
      <c r="C8" s="98"/>
      <c r="D8" s="98"/>
      <c r="E8" s="12"/>
      <c r="F8" s="12"/>
      <c r="G8" s="12"/>
      <c r="H8" s="12"/>
      <c r="I8" s="12"/>
      <c r="J8" s="12"/>
      <c r="K8" s="12"/>
      <c r="L8" s="12"/>
    </row>
    <row r="9" spans="1:40" s="6" customFormat="1" ht="23.25" customHeight="1" x14ac:dyDescent="0.25">
      <c r="A9" s="100" t="s">
        <v>70</v>
      </c>
      <c r="B9" s="101"/>
      <c r="C9" s="102"/>
      <c r="D9" s="102"/>
      <c r="E9" s="147"/>
      <c r="F9" s="103"/>
      <c r="G9" s="111" t="str">
        <f>IF(OR(ISBLANK(E9)),"ERROR, Cell Cannot Be Blank",IF(AND(ISNUMBER(E9)),"","ERROR, Cell Must Be Numeric"))</f>
        <v>ERROR, Cell Cannot Be Blank</v>
      </c>
      <c r="H9" s="112"/>
      <c r="I9" s="105"/>
      <c r="J9" s="105"/>
      <c r="K9" s="105"/>
      <c r="L9" s="105"/>
      <c r="AG9" s="7"/>
      <c r="AH9" s="7"/>
      <c r="AI9" s="7"/>
      <c r="AJ9" s="7"/>
      <c r="AK9" s="7"/>
      <c r="AL9" s="7"/>
      <c r="AM9" s="7"/>
      <c r="AN9" s="7"/>
    </row>
    <row r="10" spans="1:40" s="6" customFormat="1" ht="15.75" customHeight="1" x14ac:dyDescent="0.25">
      <c r="A10" s="100"/>
      <c r="B10" s="100"/>
      <c r="C10" s="105"/>
      <c r="D10" s="105"/>
      <c r="E10" s="106"/>
      <c r="F10" s="106"/>
      <c r="G10" s="112"/>
      <c r="H10" s="112"/>
      <c r="I10" s="105"/>
      <c r="J10" s="105"/>
      <c r="K10" s="105"/>
      <c r="L10" s="105"/>
      <c r="AG10" s="7"/>
      <c r="AH10" s="7"/>
      <c r="AI10" s="7"/>
      <c r="AJ10" s="7"/>
      <c r="AK10" s="7"/>
      <c r="AL10" s="7"/>
      <c r="AM10" s="7"/>
      <c r="AN10" s="7"/>
    </row>
    <row r="11" spans="1:40" s="6" customFormat="1" ht="23.25" customHeight="1" x14ac:dyDescent="0.25">
      <c r="A11" s="100" t="s">
        <v>49</v>
      </c>
      <c r="B11" s="100"/>
      <c r="C11" s="105"/>
      <c r="D11" s="105"/>
      <c r="E11" s="147"/>
      <c r="F11" s="103"/>
      <c r="G11" s="111" t="str">
        <f>IF(OR(ISBLANK(E11)),"ERROR, Cell Cannot Be Blank",IF(AND(ISNUMBER(E11)),"","ERROR, Cell Must Be Numeric"))</f>
        <v>ERROR, Cell Cannot Be Blank</v>
      </c>
      <c r="H11" s="112"/>
      <c r="I11" s="105"/>
      <c r="J11" s="105"/>
      <c r="K11" s="105"/>
      <c r="L11" s="105"/>
      <c r="AG11" s="7"/>
      <c r="AH11" s="7"/>
      <c r="AI11" s="7"/>
      <c r="AJ11" s="7"/>
      <c r="AK11" s="7"/>
      <c r="AL11" s="7"/>
      <c r="AM11" s="7"/>
      <c r="AN11" s="7"/>
    </row>
    <row r="12" spans="1:40" s="6" customFormat="1" ht="15.75" customHeight="1" x14ac:dyDescent="0.25">
      <c r="A12" s="100"/>
      <c r="B12" s="100"/>
      <c r="C12" s="105"/>
      <c r="D12" s="105"/>
      <c r="E12" s="107"/>
      <c r="F12" s="107"/>
      <c r="G12" s="112"/>
      <c r="H12" s="112"/>
      <c r="I12" s="105"/>
      <c r="J12" s="105"/>
      <c r="K12" s="105"/>
      <c r="L12" s="105"/>
      <c r="AG12" s="7"/>
      <c r="AH12" s="7"/>
      <c r="AI12" s="7"/>
      <c r="AJ12" s="7"/>
      <c r="AK12" s="7"/>
      <c r="AL12" s="7"/>
      <c r="AM12" s="7"/>
      <c r="AN12" s="7"/>
    </row>
    <row r="13" spans="1:40" s="6" customFormat="1" ht="23.25" customHeight="1" x14ac:dyDescent="0.25">
      <c r="A13" s="100" t="s">
        <v>61</v>
      </c>
      <c r="B13" s="100"/>
      <c r="C13" s="105"/>
      <c r="D13" s="105"/>
      <c r="E13" s="147"/>
      <c r="F13" s="103"/>
      <c r="G13" s="111" t="str">
        <f>IF(OR(ISBLANK(E13)),"ERROR, Cell Cannot Be Blank",IF(AND(ISNUMBER(E13)),"","ERROR, Cell Must Be Numeric"))</f>
        <v>ERROR, Cell Cannot Be Blank</v>
      </c>
      <c r="H13" s="112"/>
      <c r="I13" s="105"/>
      <c r="J13" s="105"/>
      <c r="K13" s="105"/>
      <c r="L13" s="105"/>
      <c r="AG13" s="7"/>
      <c r="AH13" s="7"/>
      <c r="AI13" s="7"/>
      <c r="AJ13" s="7"/>
      <c r="AK13" s="7"/>
      <c r="AL13" s="7"/>
      <c r="AM13" s="7"/>
      <c r="AN13" s="7"/>
    </row>
    <row r="14" spans="1:40" s="6" customFormat="1" ht="15.75" customHeight="1" x14ac:dyDescent="0.25">
      <c r="A14" s="100"/>
      <c r="B14" s="100"/>
      <c r="C14" s="105"/>
      <c r="D14" s="105"/>
      <c r="E14" s="107"/>
      <c r="F14" s="107"/>
      <c r="G14" s="104"/>
      <c r="H14" s="105"/>
      <c r="I14" s="105"/>
      <c r="J14" s="105"/>
      <c r="K14" s="105"/>
      <c r="L14" s="105"/>
      <c r="AG14" s="7"/>
      <c r="AH14" s="7"/>
      <c r="AI14" s="7"/>
      <c r="AJ14" s="7"/>
      <c r="AK14" s="7"/>
      <c r="AL14" s="7"/>
      <c r="AM14" s="7"/>
      <c r="AN14" s="7"/>
    </row>
    <row r="15" spans="1:40" s="6" customFormat="1" ht="23.25" customHeight="1" x14ac:dyDescent="0.25">
      <c r="A15" s="100"/>
      <c r="B15" s="100"/>
      <c r="C15" s="105"/>
      <c r="D15" s="105"/>
      <c r="E15" s="114" t="s">
        <v>104</v>
      </c>
      <c r="F15" s="108"/>
      <c r="G15" s="104"/>
      <c r="H15" s="105"/>
      <c r="I15" s="105"/>
      <c r="J15" s="105"/>
      <c r="K15" s="105"/>
      <c r="L15" s="105"/>
      <c r="AG15" s="7"/>
      <c r="AH15" s="7"/>
      <c r="AI15" s="7"/>
      <c r="AJ15" s="7"/>
      <c r="AK15" s="7"/>
      <c r="AL15" s="7"/>
      <c r="AM15" s="7"/>
      <c r="AN15" s="7"/>
    </row>
    <row r="16" spans="1:40" s="6" customFormat="1" ht="23.25" customHeight="1" x14ac:dyDescent="0.25">
      <c r="A16" s="100" t="s">
        <v>105</v>
      </c>
      <c r="B16" s="100"/>
      <c r="C16" s="105"/>
      <c r="D16" s="105"/>
      <c r="E16" s="148"/>
      <c r="F16" s="109"/>
      <c r="G16" s="111" t="str">
        <f>IF(AND(E16&lt;&gt;"yes",E16&lt;&gt;"no"),"ERROR: Cell Input Must Be 'Yes' or 'No'","")</f>
        <v>ERROR: Cell Input Must Be 'Yes' or 'No'</v>
      </c>
      <c r="H16" s="112"/>
      <c r="I16" s="105"/>
      <c r="J16" s="105"/>
      <c r="K16" s="105"/>
      <c r="L16" s="105"/>
      <c r="AG16" s="7"/>
      <c r="AH16" s="7"/>
      <c r="AI16" s="7"/>
      <c r="AJ16" s="7"/>
      <c r="AK16" s="7"/>
      <c r="AL16" s="7"/>
      <c r="AM16" s="7"/>
      <c r="AN16" s="7"/>
    </row>
    <row r="17" spans="1:40" s="6" customFormat="1" ht="15.75" customHeight="1" x14ac:dyDescent="0.25">
      <c r="A17" s="100"/>
      <c r="B17" s="100"/>
      <c r="C17" s="105"/>
      <c r="D17" s="105"/>
      <c r="E17" s="107"/>
      <c r="F17" s="107"/>
      <c r="G17" s="112"/>
      <c r="H17" s="112"/>
      <c r="I17" s="105"/>
      <c r="J17" s="105"/>
      <c r="K17" s="105"/>
      <c r="L17" s="105"/>
      <c r="AG17" s="7"/>
      <c r="AH17" s="7"/>
      <c r="AI17" s="7"/>
      <c r="AJ17" s="7"/>
      <c r="AK17" s="7"/>
      <c r="AL17" s="7"/>
      <c r="AM17" s="7"/>
      <c r="AN17" s="7"/>
    </row>
    <row r="18" spans="1:40" s="6" customFormat="1" ht="23.25" customHeight="1" x14ac:dyDescent="0.25">
      <c r="A18" s="100" t="s">
        <v>60</v>
      </c>
      <c r="B18" s="100"/>
      <c r="C18" s="105"/>
      <c r="D18" s="105"/>
      <c r="E18" s="149"/>
      <c r="F18" s="110"/>
      <c r="G18" s="111" t="str">
        <f>IF(OR(ISBLANK(E18)),"ERROR, Cell Cannot Be Blank",IF(AND(ISNUMBER(E18)),"","ERROR, Cell Must Be Numeric"))</f>
        <v>ERROR, Cell Cannot Be Blank</v>
      </c>
      <c r="H18" s="112"/>
      <c r="I18" s="105"/>
      <c r="J18" s="105"/>
      <c r="K18" s="105"/>
      <c r="L18" s="105"/>
      <c r="AG18" s="7"/>
      <c r="AH18" s="7"/>
      <c r="AI18" s="7"/>
      <c r="AJ18" s="7"/>
      <c r="AK18" s="7"/>
      <c r="AL18" s="7"/>
      <c r="AM18" s="7"/>
      <c r="AN18" s="7"/>
    </row>
    <row r="19" spans="1:40" s="6" customFormat="1" ht="15.75" customHeight="1" x14ac:dyDescent="0.25">
      <c r="A19" s="100"/>
      <c r="B19" s="100"/>
      <c r="C19" s="105"/>
      <c r="D19" s="105"/>
      <c r="E19" s="107"/>
      <c r="F19" s="107"/>
      <c r="G19" s="111"/>
      <c r="H19" s="112"/>
      <c r="I19" s="105"/>
      <c r="J19" s="105"/>
      <c r="K19" s="105"/>
      <c r="L19" s="105"/>
      <c r="AG19" s="7"/>
      <c r="AH19" s="7"/>
      <c r="AI19" s="7"/>
      <c r="AJ19" s="7"/>
      <c r="AK19" s="7"/>
      <c r="AL19" s="7"/>
      <c r="AM19" s="7"/>
      <c r="AN19" s="7"/>
    </row>
    <row r="20" spans="1:40" s="6" customFormat="1" ht="23.25" customHeight="1" x14ac:dyDescent="0.25">
      <c r="A20" s="100" t="s">
        <v>106</v>
      </c>
      <c r="B20" s="100"/>
      <c r="C20" s="105"/>
      <c r="D20" s="105"/>
      <c r="E20" s="149"/>
      <c r="F20" s="110"/>
      <c r="G20" s="111" t="str">
        <f>IF(OR(ISBLANK(E$20)),"ERROR, Cell Cannot Be Blank,",IF(AND(ISNUMBER(E20)),"","ERROR, Cell Must Be Numeric"))</f>
        <v>ERROR, Cell Cannot Be Blank,</v>
      </c>
      <c r="H20" s="112"/>
      <c r="I20" s="105"/>
      <c r="J20" s="105"/>
      <c r="K20" s="105"/>
      <c r="L20" s="105"/>
      <c r="AG20" s="7"/>
      <c r="AH20" s="7"/>
      <c r="AI20" s="7"/>
      <c r="AJ20" s="7"/>
      <c r="AK20" s="7"/>
      <c r="AL20" s="7"/>
      <c r="AM20" s="7"/>
      <c r="AN20" s="7"/>
    </row>
    <row r="21" spans="1:40" s="6" customFormat="1" ht="15.75" customHeight="1" x14ac:dyDescent="0.25">
      <c r="A21" s="100"/>
      <c r="B21" s="100"/>
      <c r="C21" s="105"/>
      <c r="D21" s="105"/>
      <c r="E21" s="96"/>
      <c r="F21" s="96"/>
      <c r="G21" s="111" t="str">
        <f>IF(ISBLANK(E$20),"If No 'Estimated Tax Rate' Available, Use 'Current Tax Rate'","")</f>
        <v>If No 'Estimated Tax Rate' Available, Use 'Current Tax Rate'</v>
      </c>
      <c r="H21" s="112"/>
      <c r="I21" s="105"/>
      <c r="J21" s="105"/>
      <c r="K21" s="105"/>
      <c r="L21" s="105"/>
      <c r="AG21" s="7"/>
      <c r="AH21" s="7"/>
      <c r="AI21" s="7"/>
      <c r="AJ21" s="7"/>
      <c r="AK21" s="7"/>
      <c r="AL21" s="7"/>
      <c r="AM21" s="7"/>
      <c r="AN21" s="7"/>
    </row>
    <row r="22" spans="1:40" s="6" customFormat="1" ht="23.25" customHeight="1" x14ac:dyDescent="0.25">
      <c r="A22" s="100" t="s">
        <v>58</v>
      </c>
      <c r="B22" s="100"/>
      <c r="C22" s="105"/>
      <c r="D22" s="105"/>
      <c r="E22" s="97">
        <f>+TAXRATE*PYEQRATE</f>
        <v>0</v>
      </c>
      <c r="F22" s="96"/>
      <c r="G22" s="112"/>
      <c r="H22" s="105"/>
      <c r="I22" s="105"/>
      <c r="J22" s="105"/>
      <c r="K22" s="105"/>
      <c r="L22" s="105"/>
      <c r="AG22" s="7"/>
      <c r="AH22" s="7"/>
      <c r="AI22" s="7"/>
      <c r="AJ22" s="7"/>
      <c r="AK22" s="7"/>
      <c r="AL22" s="7"/>
      <c r="AM22" s="7"/>
      <c r="AN22" s="7"/>
    </row>
    <row r="23" spans="1:40" s="6" customFormat="1" ht="20.100000000000001" customHeight="1" x14ac:dyDescent="0.25">
      <c r="A23" s="8"/>
      <c r="B23" s="8"/>
      <c r="E23" s="9"/>
      <c r="F23" s="9"/>
      <c r="AG23" s="7"/>
      <c r="AH23" s="7"/>
      <c r="AI23" s="7"/>
      <c r="AJ23" s="7"/>
      <c r="AK23" s="7"/>
      <c r="AL23" s="7"/>
      <c r="AM23" s="7"/>
      <c r="AN23" s="7"/>
    </row>
    <row r="24" spans="1:40" x14ac:dyDescent="0.25">
      <c r="A24"/>
      <c r="B24"/>
      <c r="C24"/>
      <c r="D24"/>
      <c r="E24"/>
      <c r="F24"/>
      <c r="G24"/>
      <c r="H24"/>
      <c r="I24"/>
      <c r="J24"/>
      <c r="K24"/>
      <c r="L24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/>
      <c r="B25"/>
      <c r="C25"/>
      <c r="D25"/>
      <c r="E25"/>
      <c r="F25"/>
      <c r="G25"/>
      <c r="H25"/>
      <c r="I25"/>
      <c r="J25"/>
      <c r="K25"/>
      <c r="L25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/>
      <c r="B26"/>
      <c r="C26"/>
      <c r="D26"/>
      <c r="E26"/>
      <c r="F26"/>
      <c r="G26"/>
      <c r="H26"/>
      <c r="I26"/>
      <c r="J26"/>
      <c r="K26"/>
      <c r="L26"/>
      <c r="AG26" s="2"/>
      <c r="AH26" s="2"/>
      <c r="AI26" s="2"/>
      <c r="AJ26" s="2"/>
      <c r="AK26" s="2"/>
      <c r="AL26" s="2"/>
      <c r="AM26" s="2"/>
      <c r="AN26" s="3"/>
    </row>
    <row r="27" spans="1:40" x14ac:dyDescent="0.25">
      <c r="A27"/>
      <c r="B27"/>
      <c r="C27"/>
      <c r="D27"/>
      <c r="E27"/>
      <c r="F27"/>
      <c r="G27"/>
      <c r="H27"/>
      <c r="I27"/>
      <c r="J27"/>
      <c r="K27"/>
      <c r="L27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/>
      <c r="B28"/>
      <c r="C28"/>
      <c r="D28"/>
      <c r="E28"/>
      <c r="F28"/>
      <c r="G28"/>
      <c r="H28"/>
      <c r="I28"/>
      <c r="J28"/>
      <c r="K28"/>
      <c r="L28"/>
    </row>
    <row r="30" spans="1:40" x14ac:dyDescent="0.25">
      <c r="J30" s="5"/>
    </row>
  </sheetData>
  <sheetProtection algorithmName="SHA-512" hashValue="Ks3s2D/w1DS+CkA54LuR1ugimfyecNEFEH9VxlXn0GubttLr27AXioU2f4nVcF9nI/ZUAlWvJmrav1AETxL2ug==" saltValue="foR4c5fyAWkrxd0/9HqqMQ==" spinCount="100000" sheet="1" objects="1" scenarios="1"/>
  <mergeCells count="5">
    <mergeCell ref="A6:L6"/>
    <mergeCell ref="A1:J1"/>
    <mergeCell ref="A2:J2"/>
    <mergeCell ref="A3:J3"/>
    <mergeCell ref="A5:J5"/>
  </mergeCells>
  <phoneticPr fontId="0" type="noConversion"/>
  <conditionalFormatting sqref="E7:F7">
    <cfRule type="cellIs" dxfId="1" priority="1" stopIfTrue="1" operator="equal">
      <formula>0</formula>
    </cfRule>
  </conditionalFormatting>
  <printOptions horizontalCentered="1"/>
  <pageMargins left="0.5" right="0.5" top="0.5" bottom="0.5" header="0.3" footer="0.3"/>
  <pageSetup scale="75" orientation="portrait" r:id="rId1"/>
  <headerFooter>
    <oddHeader>&amp;L&amp;"Times New Roman,Regular"PA-67</oddHeader>
    <oddFooter>&amp;R&amp;"Times New Roman,Regular"PA-67
Page 3
Rev 1/2023 Version 1.5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showGridLines="0" zoomScale="85" workbookViewId="0">
      <selection sqref="A1:H1"/>
    </sheetView>
  </sheetViews>
  <sheetFormatPr defaultRowHeight="15" x14ac:dyDescent="0.25"/>
  <cols>
    <col min="1" max="1" width="26.85546875" style="1" customWidth="1"/>
    <col min="2" max="4" width="15.7109375" style="1" customWidth="1"/>
    <col min="5" max="5" width="17.7109375" style="1" customWidth="1"/>
    <col min="6" max="8" width="15.7109375" style="1" customWidth="1"/>
    <col min="9" max="16384" width="9.140625" style="1"/>
  </cols>
  <sheetData>
    <row r="1" spans="1:20" s="15" customFormat="1" ht="18.75" customHeight="1" x14ac:dyDescent="0.25">
      <c r="A1" s="181" t="s">
        <v>85</v>
      </c>
      <c r="B1" s="181"/>
      <c r="C1" s="181"/>
      <c r="D1" s="181"/>
      <c r="E1" s="181"/>
      <c r="F1" s="181"/>
      <c r="G1" s="181"/>
      <c r="H1" s="181"/>
      <c r="I1" s="42"/>
      <c r="J1" s="42"/>
    </row>
    <row r="2" spans="1:20" s="15" customFormat="1" ht="18.75" customHeight="1" x14ac:dyDescent="0.25">
      <c r="A2" s="168" t="s">
        <v>86</v>
      </c>
      <c r="B2" s="168"/>
      <c r="C2" s="168"/>
      <c r="D2" s="168"/>
      <c r="E2" s="168"/>
      <c r="F2" s="168"/>
      <c r="G2" s="168"/>
      <c r="H2" s="168"/>
      <c r="I2" s="38"/>
      <c r="J2" s="38"/>
      <c r="R2" s="17"/>
      <c r="S2" s="17"/>
      <c r="T2" s="17"/>
    </row>
    <row r="3" spans="1:20" s="18" customFormat="1" ht="18.75" customHeight="1" x14ac:dyDescent="0.25">
      <c r="A3" s="169" t="s">
        <v>96</v>
      </c>
      <c r="B3" s="169"/>
      <c r="C3" s="169"/>
      <c r="D3" s="169"/>
      <c r="E3" s="169"/>
      <c r="F3" s="169"/>
      <c r="G3" s="169"/>
      <c r="H3" s="169"/>
      <c r="I3" s="39"/>
      <c r="J3" s="39"/>
      <c r="R3" s="17"/>
      <c r="S3" s="17"/>
      <c r="T3" s="17"/>
    </row>
    <row r="4" spans="1:20" s="18" customFormat="1" ht="15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R4" s="17"/>
      <c r="S4" s="17"/>
      <c r="T4" s="17"/>
    </row>
    <row r="5" spans="1:20" ht="19.5" x14ac:dyDescent="0.3">
      <c r="A5" s="183" t="s">
        <v>80</v>
      </c>
      <c r="B5" s="183"/>
      <c r="C5" s="183"/>
      <c r="D5" s="183"/>
      <c r="E5" s="183"/>
      <c r="F5" s="183"/>
      <c r="G5" s="183"/>
      <c r="H5" s="183"/>
      <c r="I5" s="4"/>
      <c r="J5" s="4"/>
      <c r="K5" s="4"/>
    </row>
    <row r="6" spans="1:20" x14ac:dyDescent="0.25">
      <c r="A6" s="12"/>
      <c r="B6" s="12"/>
      <c r="C6" s="12"/>
      <c r="D6" s="12"/>
      <c r="E6" s="12"/>
      <c r="F6" s="12"/>
      <c r="G6" s="12"/>
      <c r="H6" s="12"/>
    </row>
    <row r="7" spans="1:20" s="41" customFormat="1" ht="23.25" customHeight="1" x14ac:dyDescent="0.25">
      <c r="A7" s="73"/>
      <c r="B7" s="116" t="s">
        <v>11</v>
      </c>
      <c r="C7" s="116" t="s">
        <v>12</v>
      </c>
      <c r="D7" s="116" t="s">
        <v>13</v>
      </c>
      <c r="E7" s="116" t="s">
        <v>14</v>
      </c>
      <c r="F7" s="116" t="s">
        <v>15</v>
      </c>
      <c r="G7" s="116" t="s">
        <v>47</v>
      </c>
      <c r="H7" s="116" t="s">
        <v>48</v>
      </c>
    </row>
    <row r="8" spans="1:20" s="41" customFormat="1" ht="23.25" customHeight="1" thickBot="1" x14ac:dyDescent="0.3">
      <c r="A8" s="117" t="s">
        <v>50</v>
      </c>
      <c r="B8" s="120"/>
      <c r="C8" s="120"/>
      <c r="D8" s="120"/>
      <c r="E8" s="120"/>
      <c r="F8" s="120"/>
      <c r="G8" s="120"/>
      <c r="H8" s="120"/>
    </row>
    <row r="9" spans="1:20" s="41" customFormat="1" ht="23.25" customHeight="1" thickTop="1" x14ac:dyDescent="0.25">
      <c r="A9" s="58" t="s">
        <v>16</v>
      </c>
      <c r="B9" s="119">
        <f>+'Page 2 - Owner Unit Mix &amp; Rent'!C18</f>
        <v>0</v>
      </c>
      <c r="C9" s="119">
        <f>+'Page 2 - Owner Unit Mix &amp; Rent'!D18</f>
        <v>0</v>
      </c>
      <c r="D9" s="119">
        <f>+'Page 2 - Owner Unit Mix &amp; Rent'!E18</f>
        <v>0</v>
      </c>
      <c r="E9" s="119">
        <f>+'Page 2 - Owner Unit Mix &amp; Rent'!F18</f>
        <v>0</v>
      </c>
      <c r="F9" s="119">
        <f>+'Page 2 - Owner Unit Mix &amp; Rent'!G18</f>
        <v>0</v>
      </c>
      <c r="G9" s="119">
        <f>+'Page 2 - Owner Unit Mix &amp; Rent'!H18</f>
        <v>0</v>
      </c>
      <c r="H9" s="119">
        <f>+'Page 2 - Owner Unit Mix &amp; Rent'!I18</f>
        <v>0</v>
      </c>
    </row>
    <row r="10" spans="1:20" s="41" customFormat="1" ht="23.25" customHeight="1" x14ac:dyDescent="0.25">
      <c r="A10" s="58" t="s">
        <v>17</v>
      </c>
      <c r="B10" s="118">
        <f>+'Page 2 - Owner Unit Mix &amp; Rent'!C19</f>
        <v>0</v>
      </c>
      <c r="C10" s="118">
        <f>+'Page 2 - Owner Unit Mix &amp; Rent'!D19</f>
        <v>0</v>
      </c>
      <c r="D10" s="118">
        <f>+'Page 2 - Owner Unit Mix &amp; Rent'!E19</f>
        <v>0</v>
      </c>
      <c r="E10" s="118">
        <f>+'Page 2 - Owner Unit Mix &amp; Rent'!F19</f>
        <v>0</v>
      </c>
      <c r="F10" s="118">
        <f>+'Page 2 - Owner Unit Mix &amp; Rent'!G19</f>
        <v>0</v>
      </c>
      <c r="G10" s="118">
        <f>+'Page 2 - Owner Unit Mix &amp; Rent'!H19</f>
        <v>0</v>
      </c>
      <c r="H10" s="118">
        <f>+'Page 2 - Owner Unit Mix &amp; Rent'!I19</f>
        <v>0</v>
      </c>
    </row>
    <row r="11" spans="1:20" s="41" customFormat="1" ht="23.25" customHeight="1" x14ac:dyDescent="0.25">
      <c r="A11" s="58" t="s">
        <v>18</v>
      </c>
      <c r="B11" s="118">
        <f>+'Page 2 - Owner Unit Mix &amp; Rent'!C20</f>
        <v>0</v>
      </c>
      <c r="C11" s="118">
        <f>+'Page 2 - Owner Unit Mix &amp; Rent'!D20</f>
        <v>0</v>
      </c>
      <c r="D11" s="118">
        <f>+'Page 2 - Owner Unit Mix &amp; Rent'!E20</f>
        <v>0</v>
      </c>
      <c r="E11" s="118">
        <f>+'Page 2 - Owner Unit Mix &amp; Rent'!F20</f>
        <v>0</v>
      </c>
      <c r="F11" s="118">
        <f>+'Page 2 - Owner Unit Mix &amp; Rent'!G20</f>
        <v>0</v>
      </c>
      <c r="G11" s="118">
        <f>+'Page 2 - Owner Unit Mix &amp; Rent'!H20</f>
        <v>0</v>
      </c>
      <c r="H11" s="118">
        <f>+'Page 2 - Owner Unit Mix &amp; Rent'!I20</f>
        <v>0</v>
      </c>
    </row>
    <row r="12" spans="1:20" s="41" customFormat="1" ht="23.25" customHeight="1" x14ac:dyDescent="0.25">
      <c r="A12" s="58" t="s">
        <v>19</v>
      </c>
      <c r="B12" s="118">
        <f>+'Page 2 - Owner Unit Mix &amp; Rent'!C21</f>
        <v>0</v>
      </c>
      <c r="C12" s="118">
        <f>+'Page 2 - Owner Unit Mix &amp; Rent'!D21</f>
        <v>0</v>
      </c>
      <c r="D12" s="118">
        <f>+'Page 2 - Owner Unit Mix &amp; Rent'!E21</f>
        <v>0</v>
      </c>
      <c r="E12" s="118">
        <f>+'Page 2 - Owner Unit Mix &amp; Rent'!F21</f>
        <v>0</v>
      </c>
      <c r="F12" s="118">
        <f>+'Page 2 - Owner Unit Mix &amp; Rent'!G21</f>
        <v>0</v>
      </c>
      <c r="G12" s="118">
        <f>+'Page 2 - Owner Unit Mix &amp; Rent'!H21</f>
        <v>0</v>
      </c>
      <c r="H12" s="118">
        <f>+'Page 2 - Owner Unit Mix &amp; Rent'!I21</f>
        <v>0</v>
      </c>
    </row>
    <row r="13" spans="1:20" s="41" customFormat="1" ht="23.25" customHeight="1" x14ac:dyDescent="0.25">
      <c r="A13" s="58" t="s">
        <v>20</v>
      </c>
      <c r="B13" s="118">
        <f>+'Page 2 - Owner Unit Mix &amp; Rent'!C22</f>
        <v>0</v>
      </c>
      <c r="C13" s="118">
        <f>+'Page 2 - Owner Unit Mix &amp; Rent'!D22</f>
        <v>0</v>
      </c>
      <c r="D13" s="118">
        <f>+'Page 2 - Owner Unit Mix &amp; Rent'!E22</f>
        <v>0</v>
      </c>
      <c r="E13" s="118">
        <f>+'Page 2 - Owner Unit Mix &amp; Rent'!F22</f>
        <v>0</v>
      </c>
      <c r="F13" s="118">
        <f>+'Page 2 - Owner Unit Mix &amp; Rent'!G22</f>
        <v>0</v>
      </c>
      <c r="G13" s="118">
        <f>+'Page 2 - Owner Unit Mix &amp; Rent'!H22</f>
        <v>0</v>
      </c>
      <c r="H13" s="118">
        <f>+'Page 2 - Owner Unit Mix &amp; Rent'!I22</f>
        <v>0</v>
      </c>
    </row>
    <row r="14" spans="1:20" s="41" customFormat="1" ht="23.25" customHeight="1" x14ac:dyDescent="0.25">
      <c r="A14" s="58" t="s">
        <v>21</v>
      </c>
      <c r="B14" s="118">
        <f>+'Page 2 - Owner Unit Mix &amp; Rent'!C23</f>
        <v>0</v>
      </c>
      <c r="C14" s="118">
        <f>+'Page 2 - Owner Unit Mix &amp; Rent'!D23</f>
        <v>0</v>
      </c>
      <c r="D14" s="118">
        <f>+'Page 2 - Owner Unit Mix &amp; Rent'!E23</f>
        <v>0</v>
      </c>
      <c r="E14" s="118">
        <f>+'Page 2 - Owner Unit Mix &amp; Rent'!F23</f>
        <v>0</v>
      </c>
      <c r="F14" s="118">
        <f>+'Page 2 - Owner Unit Mix &amp; Rent'!G23</f>
        <v>0</v>
      </c>
      <c r="G14" s="118">
        <f>+'Page 2 - Owner Unit Mix &amp; Rent'!H23</f>
        <v>0</v>
      </c>
      <c r="H14" s="118">
        <f>+'Page 2 - Owner Unit Mix &amp; Rent'!I23</f>
        <v>0</v>
      </c>
    </row>
    <row r="15" spans="1:20" x14ac:dyDescent="0.25">
      <c r="A15" s="12"/>
      <c r="B15" s="12"/>
      <c r="C15" s="12"/>
      <c r="D15" s="12"/>
      <c r="E15" s="12"/>
      <c r="F15" s="12"/>
      <c r="G15" s="12"/>
      <c r="H15" s="12"/>
    </row>
    <row r="16" spans="1:20" s="41" customFormat="1" ht="23.25" customHeight="1" x14ac:dyDescent="0.25">
      <c r="A16" s="73" t="s">
        <v>51</v>
      </c>
      <c r="B16" s="116" t="s">
        <v>11</v>
      </c>
      <c r="C16" s="116" t="s">
        <v>12</v>
      </c>
      <c r="D16" s="116" t="s">
        <v>13</v>
      </c>
      <c r="E16" s="116" t="s">
        <v>14</v>
      </c>
      <c r="F16" s="116" t="s">
        <v>15</v>
      </c>
      <c r="G16" s="116" t="s">
        <v>47</v>
      </c>
      <c r="H16" s="116" t="s">
        <v>48</v>
      </c>
    </row>
    <row r="17" spans="1:8" s="41" customFormat="1" ht="23.25" customHeight="1" thickBot="1" x14ac:dyDescent="0.3">
      <c r="A17" s="117"/>
      <c r="B17" s="120"/>
      <c r="C17" s="120"/>
      <c r="D17" s="120"/>
      <c r="E17" s="120"/>
      <c r="F17" s="120"/>
      <c r="G17" s="120"/>
      <c r="H17" s="120"/>
    </row>
    <row r="18" spans="1:8" s="41" customFormat="1" ht="23.25" customHeight="1" thickTop="1" x14ac:dyDescent="0.25">
      <c r="A18" s="58" t="s">
        <v>16</v>
      </c>
      <c r="B18" s="119">
        <f>'Page 2 - Owner Unit Mix &amp; Rent'!C29</f>
        <v>0</v>
      </c>
      <c r="C18" s="119">
        <f>'Page 2 - Owner Unit Mix &amp; Rent'!D29</f>
        <v>0</v>
      </c>
      <c r="D18" s="119">
        <f>'Page 2 - Owner Unit Mix &amp; Rent'!E29</f>
        <v>0</v>
      </c>
      <c r="E18" s="119">
        <f>'Page 2 - Owner Unit Mix &amp; Rent'!F29</f>
        <v>0</v>
      </c>
      <c r="F18" s="119">
        <f>'Page 2 - Owner Unit Mix &amp; Rent'!G29</f>
        <v>0</v>
      </c>
      <c r="G18" s="119">
        <f>'Page 2 - Owner Unit Mix &amp; Rent'!H29</f>
        <v>0</v>
      </c>
      <c r="H18" s="119">
        <f>'Page 2 - Owner Unit Mix &amp; Rent'!I29</f>
        <v>0</v>
      </c>
    </row>
    <row r="19" spans="1:8" s="41" customFormat="1" ht="23.25" customHeight="1" x14ac:dyDescent="0.25">
      <c r="A19" s="58" t="s">
        <v>17</v>
      </c>
      <c r="B19" s="118">
        <f>IF('Page 2 - Owner Unit Mix &amp; Rent'!C30=0,0,+('Page 2 - Owner Unit Mix &amp; Rent'!C30*PCTPBU)-'Page 2 - Owner Unit Mix &amp; Rent'!C$39)</f>
        <v>0</v>
      </c>
      <c r="C19" s="118">
        <f>IF('Page 2 - Owner Unit Mix &amp; Rent'!D30=0,0,+('Page 2 - Owner Unit Mix &amp; Rent'!D30*PCTPBU)-'Page 2 - Owner Unit Mix &amp; Rent'!D$39)</f>
        <v>0</v>
      </c>
      <c r="D19" s="118">
        <f>IF('Page 2 - Owner Unit Mix &amp; Rent'!E30=0,0,+('Page 2 - Owner Unit Mix &amp; Rent'!E30*PCTPBU)-'Page 2 - Owner Unit Mix &amp; Rent'!E$39)</f>
        <v>0</v>
      </c>
      <c r="E19" s="118">
        <f>IF('Page 2 - Owner Unit Mix &amp; Rent'!F30=0,0,+('Page 2 - Owner Unit Mix &amp; Rent'!F30*PCTPBU)-'Page 2 - Owner Unit Mix &amp; Rent'!F$39)</f>
        <v>0</v>
      </c>
      <c r="F19" s="118">
        <f>IF('Page 2 - Owner Unit Mix &amp; Rent'!G30=0,0,+('Page 2 - Owner Unit Mix &amp; Rent'!G30*PCTPBU)-'Page 2 - Owner Unit Mix &amp; Rent'!G$39)</f>
        <v>0</v>
      </c>
      <c r="G19" s="118">
        <f>IF('Page 2 - Owner Unit Mix &amp; Rent'!H30=0,0,+('Page 2 - Owner Unit Mix &amp; Rent'!H30*PCTPBU)-'Page 2 - Owner Unit Mix &amp; Rent'!H$39)</f>
        <v>0</v>
      </c>
      <c r="H19" s="118">
        <f>IF('Page 2 - Owner Unit Mix &amp; Rent'!I30=0,0,+('Page 2 - Owner Unit Mix &amp; Rent'!I30*PCTPBU)-'Page 2 - Owner Unit Mix &amp; Rent'!I$39)</f>
        <v>0</v>
      </c>
    </row>
    <row r="20" spans="1:8" s="41" customFormat="1" ht="23.25" customHeight="1" x14ac:dyDescent="0.25">
      <c r="A20" s="58" t="s">
        <v>18</v>
      </c>
      <c r="B20" s="118">
        <f>IF('Page 2 - Owner Unit Mix &amp; Rent'!C31=0,0,+('Page 2 - Owner Unit Mix &amp; Rent'!C31*PCTFIFTY)-'Page 2 - Owner Unit Mix &amp; Rent'!C$39)</f>
        <v>0</v>
      </c>
      <c r="C20" s="118">
        <f>IF('Page 2 - Owner Unit Mix &amp; Rent'!D31=0,0,+('Page 2 - Owner Unit Mix &amp; Rent'!D31*PCTFIFTY)-'Page 2 - Owner Unit Mix &amp; Rent'!D$39)</f>
        <v>0</v>
      </c>
      <c r="D20" s="118">
        <f>IF('Page 2 - Owner Unit Mix &amp; Rent'!E31=0,0,+('Page 2 - Owner Unit Mix &amp; Rent'!E31*PCTFIFTY)-'Page 2 - Owner Unit Mix &amp; Rent'!E$39)</f>
        <v>0</v>
      </c>
      <c r="E20" s="118">
        <f>IF('Page 2 - Owner Unit Mix &amp; Rent'!F31=0,0,+('Page 2 - Owner Unit Mix &amp; Rent'!F31*PCTFIFTY)-'Page 2 - Owner Unit Mix &amp; Rent'!F$39)</f>
        <v>0</v>
      </c>
      <c r="F20" s="118">
        <f>IF('Page 2 - Owner Unit Mix &amp; Rent'!G31=0,0,+('Page 2 - Owner Unit Mix &amp; Rent'!G31*PCTFIFTY)-'Page 2 - Owner Unit Mix &amp; Rent'!G$39)</f>
        <v>0</v>
      </c>
      <c r="G20" s="118">
        <f>IF('Page 2 - Owner Unit Mix &amp; Rent'!H31=0,0,+('Page 2 - Owner Unit Mix &amp; Rent'!H31*PCTFIFTY)-'Page 2 - Owner Unit Mix &amp; Rent'!H$39)</f>
        <v>0</v>
      </c>
      <c r="H20" s="118">
        <f>IF('Page 2 - Owner Unit Mix &amp; Rent'!I31=0,0,+('Page 2 - Owner Unit Mix &amp; Rent'!I31*PCTFIFTY)-'Page 2 - Owner Unit Mix &amp; Rent'!I$39)</f>
        <v>0</v>
      </c>
    </row>
    <row r="21" spans="1:8" s="41" customFormat="1" ht="23.25" customHeight="1" x14ac:dyDescent="0.25">
      <c r="A21" s="58" t="s">
        <v>19</v>
      </c>
      <c r="B21" s="118">
        <f>IF('Page 2 - Owner Unit Mix &amp; Rent'!C32=0,0,+('Page 2 - Owner Unit Mix &amp; Rent'!C32*PCTSIXTY)-'Page 2 - Owner Unit Mix &amp; Rent'!C$39)</f>
        <v>0</v>
      </c>
      <c r="C21" s="118">
        <f>IF('Page 2 - Owner Unit Mix &amp; Rent'!D32=0,0,+('Page 2 - Owner Unit Mix &amp; Rent'!D32*PCTSIXTY)-'Page 2 - Owner Unit Mix &amp; Rent'!D$39)</f>
        <v>0</v>
      </c>
      <c r="D21" s="118">
        <f>IF('Page 2 - Owner Unit Mix &amp; Rent'!E32=0,0,+('Page 2 - Owner Unit Mix &amp; Rent'!E32*PCTSIXTY)-'Page 2 - Owner Unit Mix &amp; Rent'!E$39)</f>
        <v>0</v>
      </c>
      <c r="E21" s="118">
        <f>IF('Page 2 - Owner Unit Mix &amp; Rent'!F32=0,0,+('Page 2 - Owner Unit Mix &amp; Rent'!F32*PCTSIXTY)-'Page 2 - Owner Unit Mix &amp; Rent'!F$39)</f>
        <v>0</v>
      </c>
      <c r="F21" s="118">
        <f>IF('Page 2 - Owner Unit Mix &amp; Rent'!G32=0,0,+('Page 2 - Owner Unit Mix &amp; Rent'!G32*PCTSIXTY)-'Page 2 - Owner Unit Mix &amp; Rent'!G$39)</f>
        <v>0</v>
      </c>
      <c r="G21" s="118">
        <f>IF('Page 2 - Owner Unit Mix &amp; Rent'!H32=0,0,+('Page 2 - Owner Unit Mix &amp; Rent'!H32*PCTSIXTY)-'Page 2 - Owner Unit Mix &amp; Rent'!H$39)</f>
        <v>0</v>
      </c>
      <c r="H21" s="118">
        <f>IF('Page 2 - Owner Unit Mix &amp; Rent'!I32=0,0,+('Page 2 - Owner Unit Mix &amp; Rent'!I32*PCTSIXTY)-'Page 2 - Owner Unit Mix &amp; Rent'!I$39)</f>
        <v>0</v>
      </c>
    </row>
    <row r="22" spans="1:8" s="41" customFormat="1" ht="23.25" customHeight="1" x14ac:dyDescent="0.25">
      <c r="A22" s="58" t="s">
        <v>20</v>
      </c>
      <c r="B22" s="118">
        <f>IF('Page 2 - Owner Unit Mix &amp; Rent'!C33=0,0,+('Page 2 - Owner Unit Mix &amp; Rent'!C33*PCTLOH)-'Page 2 - Owner Unit Mix &amp; Rent'!C$39)</f>
        <v>0</v>
      </c>
      <c r="C22" s="118">
        <f>IF('Page 2 - Owner Unit Mix &amp; Rent'!D33=0,0,+('Page 2 - Owner Unit Mix &amp; Rent'!D33*PCTLOH)-'Page 2 - Owner Unit Mix &amp; Rent'!D$39)</f>
        <v>0</v>
      </c>
      <c r="D22" s="118">
        <f>IF('Page 2 - Owner Unit Mix &amp; Rent'!E33=0,0,+('Page 2 - Owner Unit Mix &amp; Rent'!E33*PCTLOH)-'Page 2 - Owner Unit Mix &amp; Rent'!E$39)</f>
        <v>0</v>
      </c>
      <c r="E22" s="118">
        <f>IF('Page 2 - Owner Unit Mix &amp; Rent'!F33=0,0,+('Page 2 - Owner Unit Mix &amp; Rent'!F33*PCTLOH)-'Page 2 - Owner Unit Mix &amp; Rent'!F$39)</f>
        <v>0</v>
      </c>
      <c r="F22" s="118">
        <f>IF('Page 2 - Owner Unit Mix &amp; Rent'!G33=0,0,+('Page 2 - Owner Unit Mix &amp; Rent'!G33*PCTLOH)-'Page 2 - Owner Unit Mix &amp; Rent'!G$39)</f>
        <v>0</v>
      </c>
      <c r="G22" s="118">
        <f>IF('Page 2 - Owner Unit Mix &amp; Rent'!H33=0,0,+('Page 2 - Owner Unit Mix &amp; Rent'!H33*PCTLOH)-'Page 2 - Owner Unit Mix &amp; Rent'!H$39)</f>
        <v>0</v>
      </c>
      <c r="H22" s="118">
        <f>IF('Page 2 - Owner Unit Mix &amp; Rent'!I33=0,0,+('Page 2 - Owner Unit Mix &amp; Rent'!I33*PCTLOH)-'Page 2 - Owner Unit Mix &amp; Rent'!I$39)</f>
        <v>0</v>
      </c>
    </row>
    <row r="23" spans="1:8" s="41" customFormat="1" ht="23.25" customHeight="1" x14ac:dyDescent="0.25">
      <c r="A23" s="58" t="s">
        <v>21</v>
      </c>
      <c r="B23" s="118">
        <f>IF('Page 2 - Owner Unit Mix &amp; Rent'!C34=0,0,+('Page 2 - Owner Unit Mix &amp; Rent'!C34*PCTHIH)-'Page 2 - Owner Unit Mix &amp; Rent'!C$39)</f>
        <v>0</v>
      </c>
      <c r="C23" s="118">
        <f>IF('Page 2 - Owner Unit Mix &amp; Rent'!D34=0,0,+('Page 2 - Owner Unit Mix &amp; Rent'!D34*PCTHIH)-'Page 2 - Owner Unit Mix &amp; Rent'!D$39)</f>
        <v>0</v>
      </c>
      <c r="D23" s="118">
        <f>IF('Page 2 - Owner Unit Mix &amp; Rent'!E34=0,0,+('Page 2 - Owner Unit Mix &amp; Rent'!E34*PCTHIH)-'Page 2 - Owner Unit Mix &amp; Rent'!E$39)</f>
        <v>0</v>
      </c>
      <c r="E23" s="118">
        <f>IF('Page 2 - Owner Unit Mix &amp; Rent'!F34=0,0,+('Page 2 - Owner Unit Mix &amp; Rent'!F34*PCTHIH)-'Page 2 - Owner Unit Mix &amp; Rent'!F$39)</f>
        <v>0</v>
      </c>
      <c r="F23" s="118">
        <f>IF('Page 2 - Owner Unit Mix &amp; Rent'!G34=0,0,+('Page 2 - Owner Unit Mix &amp; Rent'!G34*PCTHIH)-'Page 2 - Owner Unit Mix &amp; Rent'!G$39)</f>
        <v>0</v>
      </c>
      <c r="G23" s="118">
        <f>IF('Page 2 - Owner Unit Mix &amp; Rent'!H34=0,0,+('Page 2 - Owner Unit Mix &amp; Rent'!H34*PCTHIH)-'Page 2 - Owner Unit Mix &amp; Rent'!H$39)</f>
        <v>0</v>
      </c>
      <c r="H23" s="118">
        <f>IF('Page 2 - Owner Unit Mix &amp; Rent'!I34=0,0,+('Page 2 - Owner Unit Mix &amp; Rent'!I34*PCTHIH)-'Page 2 - Owner Unit Mix &amp; Rent'!I$39)</f>
        <v>0</v>
      </c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s="41" customFormat="1" ht="23.25" customHeight="1" x14ac:dyDescent="0.25">
      <c r="A25" s="50" t="s">
        <v>52</v>
      </c>
      <c r="B25" s="50"/>
      <c r="C25" s="50"/>
      <c r="D25" s="50"/>
      <c r="E25" s="125">
        <f>('Page 1 - Owner Income &amp; Expense'!E23+'Page 1 - Owner Income &amp; Expense'!E24+'Page 1 - Owner Income &amp; Expense'!E25)+(SUMPRODUCT(B9:H14,B18:H23))*12</f>
        <v>0</v>
      </c>
      <c r="F25" s="50"/>
      <c r="G25" s="50"/>
      <c r="H25" s="50"/>
    </row>
    <row r="26" spans="1:8" s="41" customFormat="1" ht="23.25" customHeight="1" x14ac:dyDescent="0.25">
      <c r="A26" s="50" t="s">
        <v>53</v>
      </c>
      <c r="B26" s="50"/>
      <c r="C26" s="50"/>
      <c r="D26" s="126">
        <f>+vacrate</f>
        <v>0</v>
      </c>
      <c r="E26" s="125">
        <f>-E25*D26</f>
        <v>0</v>
      </c>
      <c r="F26" s="50"/>
      <c r="G26" s="50"/>
      <c r="H26" s="50"/>
    </row>
    <row r="27" spans="1:8" s="41" customFormat="1" ht="15.75" customHeight="1" x14ac:dyDescent="0.25">
      <c r="A27" s="50"/>
      <c r="B27" s="50"/>
      <c r="C27" s="50"/>
      <c r="D27" s="121"/>
      <c r="E27" s="122"/>
      <c r="F27" s="50"/>
      <c r="G27" s="50"/>
      <c r="H27" s="50"/>
    </row>
    <row r="28" spans="1:8" s="41" customFormat="1" ht="23.25" customHeight="1" x14ac:dyDescent="0.25">
      <c r="A28" s="50" t="s">
        <v>71</v>
      </c>
      <c r="B28" s="50"/>
      <c r="C28" s="50"/>
      <c r="D28" s="121"/>
      <c r="E28" s="125">
        <f>SUM(E25:E26)</f>
        <v>0</v>
      </c>
      <c r="F28" s="50"/>
      <c r="G28" s="50"/>
      <c r="H28" s="50"/>
    </row>
    <row r="29" spans="1:8" s="41" customFormat="1" ht="15.75" customHeight="1" x14ac:dyDescent="0.25">
      <c r="A29" s="50"/>
      <c r="B29" s="50"/>
      <c r="C29" s="50"/>
      <c r="D29" s="121"/>
      <c r="E29" s="122"/>
      <c r="F29" s="50"/>
      <c r="G29" s="50"/>
      <c r="H29" s="50"/>
    </row>
    <row r="30" spans="1:8" s="41" customFormat="1" ht="23.25" customHeight="1" x14ac:dyDescent="0.25">
      <c r="A30" s="50" t="s">
        <v>55</v>
      </c>
      <c r="B30" s="50"/>
      <c r="C30" s="50"/>
      <c r="D30" s="121"/>
      <c r="E30" s="125">
        <f>+AUDITEXP</f>
        <v>0</v>
      </c>
      <c r="F30" s="50"/>
      <c r="G30" s="50"/>
      <c r="H30" s="50"/>
    </row>
    <row r="31" spans="1:8" s="41" customFormat="1" ht="15.75" customHeight="1" x14ac:dyDescent="0.25">
      <c r="A31" s="50"/>
      <c r="B31" s="50"/>
      <c r="C31" s="50"/>
      <c r="D31" s="121"/>
      <c r="E31" s="122"/>
      <c r="F31" s="50"/>
      <c r="G31" s="50"/>
      <c r="H31" s="50"/>
    </row>
    <row r="32" spans="1:8" s="41" customFormat="1" ht="23.25" customHeight="1" x14ac:dyDescent="0.25">
      <c r="A32" s="50" t="s">
        <v>54</v>
      </c>
      <c r="B32" s="50"/>
      <c r="C32" s="50"/>
      <c r="D32" s="121"/>
      <c r="E32" s="125">
        <f>+E28-E30</f>
        <v>0</v>
      </c>
      <c r="F32" s="50"/>
      <c r="G32" s="50"/>
      <c r="H32" s="50"/>
    </row>
    <row r="33" spans="1:8" s="41" customFormat="1" ht="15.75" customHeight="1" x14ac:dyDescent="0.25">
      <c r="A33" s="50"/>
      <c r="B33" s="50"/>
      <c r="C33" s="50"/>
      <c r="D33" s="121"/>
      <c r="E33" s="50"/>
      <c r="F33" s="50"/>
      <c r="G33" s="50"/>
      <c r="H33" s="50"/>
    </row>
    <row r="34" spans="1:8" s="41" customFormat="1" ht="23.25" customHeight="1" x14ac:dyDescent="0.25">
      <c r="A34" s="50" t="s">
        <v>56</v>
      </c>
      <c r="B34" s="50"/>
      <c r="C34" s="50"/>
      <c r="D34" s="127">
        <f>+CAPRATE</f>
        <v>0</v>
      </c>
      <c r="E34" s="123"/>
      <c r="F34" s="50"/>
      <c r="G34" s="50"/>
      <c r="H34" s="50"/>
    </row>
    <row r="35" spans="1:8" s="41" customFormat="1" ht="23.25" customHeight="1" x14ac:dyDescent="0.25">
      <c r="A35" s="50" t="s">
        <v>57</v>
      </c>
      <c r="B35" s="50"/>
      <c r="C35" s="50"/>
      <c r="D35" s="127">
        <f>+EFFTAXRATE/1000</f>
        <v>0</v>
      </c>
      <c r="E35" s="123"/>
      <c r="F35" s="50"/>
      <c r="G35" s="50"/>
      <c r="H35" s="50"/>
    </row>
    <row r="36" spans="1:8" s="41" customFormat="1" ht="23.25" customHeight="1" x14ac:dyDescent="0.25">
      <c r="A36" s="50" t="s">
        <v>59</v>
      </c>
      <c r="B36" s="50"/>
      <c r="C36" s="50"/>
      <c r="D36" s="123"/>
      <c r="E36" s="128">
        <f>+D35+D34</f>
        <v>0</v>
      </c>
      <c r="F36" s="50"/>
      <c r="G36" s="50"/>
      <c r="H36" s="50"/>
    </row>
    <row r="37" spans="1:8" s="41" customFormat="1" ht="15.75" customHeight="1" x14ac:dyDescent="0.25">
      <c r="A37" s="50"/>
      <c r="B37" s="50"/>
      <c r="C37" s="50"/>
      <c r="D37" s="50"/>
      <c r="E37" s="50"/>
      <c r="F37" s="50"/>
      <c r="G37" s="50"/>
      <c r="H37" s="50"/>
    </row>
    <row r="38" spans="1:8" s="41" customFormat="1" ht="23.25" customHeight="1" x14ac:dyDescent="0.25">
      <c r="A38" s="57" t="s">
        <v>99</v>
      </c>
      <c r="B38" s="50"/>
      <c r="C38" s="50"/>
      <c r="D38" s="50"/>
      <c r="E38" s="129">
        <f>IF(E36=0,0,+E32/E36)</f>
        <v>0</v>
      </c>
      <c r="F38" s="50"/>
      <c r="G38" s="50"/>
      <c r="H38" s="50"/>
    </row>
    <row r="39" spans="1:8" s="41" customFormat="1" ht="15.75" customHeight="1" x14ac:dyDescent="0.25">
      <c r="A39" s="50"/>
      <c r="B39" s="50"/>
      <c r="C39" s="50"/>
      <c r="D39" s="50"/>
      <c r="E39" s="50"/>
      <c r="F39" s="50"/>
      <c r="G39" s="50"/>
      <c r="H39" s="50"/>
    </row>
    <row r="40" spans="1:8" s="41" customFormat="1" ht="23.25" customHeight="1" x14ac:dyDescent="0.25">
      <c r="A40" s="50" t="s">
        <v>116</v>
      </c>
      <c r="B40" s="124"/>
      <c r="C40" s="50"/>
      <c r="D40" s="50"/>
      <c r="E40" s="128">
        <f>IF('Page 3 - Assessor Input'!E16="no",PYEQRATE,1)</f>
        <v>1</v>
      </c>
      <c r="F40" s="50"/>
      <c r="G40" s="50"/>
      <c r="H40" s="50"/>
    </row>
    <row r="41" spans="1:8" s="41" customFormat="1" ht="23.25" customHeight="1" x14ac:dyDescent="0.25">
      <c r="A41" s="57" t="s">
        <v>81</v>
      </c>
      <c r="B41" s="124"/>
      <c r="C41" s="124"/>
      <c r="D41" s="50"/>
      <c r="E41" s="129">
        <f>+E38*E40</f>
        <v>0</v>
      </c>
      <c r="F41" s="50"/>
      <c r="G41" s="50"/>
      <c r="H41" s="50"/>
    </row>
    <row r="42" spans="1:8" s="41" customFormat="1" ht="23.25" customHeight="1" x14ac:dyDescent="0.25">
      <c r="A42" s="50" t="s">
        <v>117</v>
      </c>
      <c r="B42" s="124"/>
      <c r="C42" s="50"/>
      <c r="D42" s="50"/>
      <c r="E42" s="130">
        <f>IF('Page 3 - Assessor Input'!E16="no",TAXRATE,'Page 3 - Assessor Input'!E20)</f>
        <v>0</v>
      </c>
      <c r="F42" s="50"/>
      <c r="G42" s="50"/>
      <c r="H42" s="50"/>
    </row>
    <row r="43" spans="1:8" s="41" customFormat="1" ht="15.75" customHeight="1" x14ac:dyDescent="0.25">
      <c r="A43" s="50"/>
      <c r="B43" s="124"/>
      <c r="C43" s="50"/>
      <c r="D43" s="50"/>
      <c r="E43" s="50"/>
      <c r="F43" s="50"/>
      <c r="G43" s="50"/>
      <c r="H43" s="50"/>
    </row>
    <row r="44" spans="1:8" s="41" customFormat="1" ht="23.25" customHeight="1" x14ac:dyDescent="0.25">
      <c r="A44" s="57" t="s">
        <v>118</v>
      </c>
      <c r="B44" s="124"/>
      <c r="C44" s="50"/>
      <c r="D44" s="50"/>
      <c r="E44" s="129">
        <f>(E41/1000)*E42</f>
        <v>0</v>
      </c>
      <c r="F44" s="50"/>
      <c r="G44" s="50"/>
      <c r="H44" s="50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3"/>
    </row>
  </sheetData>
  <sheetProtection algorithmName="SHA-512" hashValue="ihcaXUX+kFT0/koOxCAq/wE3NDrh8wMxMbC2Ndv+AphRV3r+1lB0VxhIVvO2XLBJn5jlTwTOv9xOZpm5EV1McQ==" saltValue="Fd0Aq2eOGxUKPjaCXqg4Og==" spinCount="100000" sheet="1" objects="1" scenarios="1"/>
  <mergeCells count="4">
    <mergeCell ref="A5:H5"/>
    <mergeCell ref="A3:H3"/>
    <mergeCell ref="A2:H2"/>
    <mergeCell ref="A1:H1"/>
  </mergeCells>
  <phoneticPr fontId="0" type="noConversion"/>
  <printOptions horizontalCentered="1"/>
  <pageMargins left="0.5" right="0.5" top="0.5" bottom="0.5" header="0.3" footer="0.3"/>
  <pageSetup scale="67" orientation="portrait" r:id="rId1"/>
  <headerFooter>
    <oddHeader>&amp;L&amp;"Times New Roman,Regular"PA-67</oddHeader>
    <oddFooter>&amp;R&amp;"Times New Roman,Regular"PA-67
Page 4
Rev 1/2023 Version 1.5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3"/>
  <sheetViews>
    <sheetView showGridLines="0" zoomScale="85" workbookViewId="0">
      <selection activeCell="J23" sqref="J23"/>
    </sheetView>
  </sheetViews>
  <sheetFormatPr defaultRowHeight="15" x14ac:dyDescent="0.25"/>
  <cols>
    <col min="1" max="1" width="29.5703125" style="1" customWidth="1"/>
    <col min="2" max="2" width="17.7109375" style="1" customWidth="1"/>
    <col min="3" max="3" width="11.28515625" style="1" customWidth="1"/>
    <col min="4" max="6" width="17.7109375" style="1" customWidth="1"/>
    <col min="7" max="16384" width="9.140625" style="1"/>
  </cols>
  <sheetData>
    <row r="1" spans="1:19" s="15" customFormat="1" ht="18.75" customHeight="1" x14ac:dyDescent="0.25">
      <c r="A1" s="181" t="s">
        <v>85</v>
      </c>
      <c r="B1" s="181"/>
      <c r="C1" s="181"/>
      <c r="D1" s="181"/>
      <c r="E1" s="181"/>
      <c r="F1" s="181"/>
      <c r="G1" s="42"/>
      <c r="H1" s="42"/>
      <c r="I1" s="42"/>
    </row>
    <row r="2" spans="1:19" s="15" customFormat="1" ht="18.75" customHeight="1" x14ac:dyDescent="0.25">
      <c r="A2" s="168" t="s">
        <v>86</v>
      </c>
      <c r="B2" s="168"/>
      <c r="C2" s="168"/>
      <c r="D2" s="168"/>
      <c r="E2" s="168"/>
      <c r="F2" s="168"/>
      <c r="G2" s="38"/>
      <c r="H2" s="38"/>
      <c r="I2" s="38"/>
      <c r="Q2" s="17"/>
      <c r="R2" s="17"/>
      <c r="S2" s="17"/>
    </row>
    <row r="3" spans="1:19" s="18" customFormat="1" ht="18.75" customHeight="1" x14ac:dyDescent="0.25">
      <c r="A3" s="169" t="s">
        <v>96</v>
      </c>
      <c r="B3" s="169"/>
      <c r="C3" s="169"/>
      <c r="D3" s="169"/>
      <c r="E3" s="169"/>
      <c r="F3" s="169"/>
      <c r="G3" s="39"/>
      <c r="H3" s="39"/>
      <c r="I3" s="39"/>
      <c r="Q3" s="17"/>
      <c r="R3" s="17"/>
      <c r="S3" s="17"/>
    </row>
    <row r="4" spans="1:19" s="18" customFormat="1" ht="15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Q4" s="17"/>
      <c r="R4" s="17"/>
      <c r="S4" s="17"/>
    </row>
    <row r="5" spans="1:19" ht="19.5" x14ac:dyDescent="0.3">
      <c r="A5" s="183" t="s">
        <v>77</v>
      </c>
      <c r="B5" s="183"/>
      <c r="C5" s="183"/>
      <c r="D5" s="183"/>
      <c r="E5" s="183"/>
      <c r="F5" s="183"/>
      <c r="G5" s="4"/>
      <c r="H5" s="4"/>
      <c r="I5" s="4"/>
      <c r="J5" s="4"/>
    </row>
    <row r="6" spans="1:19" ht="15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9" ht="19.5" x14ac:dyDescent="0.3">
      <c r="A7" s="171" t="s">
        <v>3</v>
      </c>
      <c r="B7" s="171"/>
      <c r="C7" s="136" t="str">
        <f>'Page 2 - Owner Unit Mix &amp; Rent'!C5</f>
        <v/>
      </c>
      <c r="D7" s="21"/>
      <c r="E7" s="21"/>
      <c r="F7" s="21"/>
      <c r="H7" s="4"/>
      <c r="I7" s="4"/>
      <c r="J7" s="4"/>
    </row>
    <row r="8" spans="1:19" ht="9.75" customHeight="1" x14ac:dyDescent="0.3">
      <c r="A8" s="21"/>
      <c r="B8" s="21"/>
      <c r="C8" s="21"/>
      <c r="D8" s="21"/>
      <c r="E8" s="21"/>
      <c r="F8" s="21"/>
      <c r="H8" s="4"/>
      <c r="I8" s="4"/>
      <c r="J8" s="4"/>
    </row>
    <row r="9" spans="1:19" ht="19.5" x14ac:dyDescent="0.3">
      <c r="A9" s="171" t="s">
        <v>88</v>
      </c>
      <c r="B9" s="171"/>
      <c r="C9" s="178">
        <f>'Page 2 - Owner Unit Mix &amp; Rent'!C7</f>
        <v>0</v>
      </c>
      <c r="D9" s="178"/>
      <c r="E9" s="178"/>
      <c r="F9" s="178"/>
      <c r="G9"/>
      <c r="H9"/>
      <c r="I9" s="4"/>
      <c r="J9" s="4"/>
    </row>
    <row r="10" spans="1:19" ht="9.75" customHeight="1" x14ac:dyDescent="0.3">
      <c r="A10" s="21"/>
      <c r="B10" s="21"/>
      <c r="C10" s="21"/>
      <c r="D10" s="21"/>
      <c r="E10" s="21"/>
      <c r="F10" s="21"/>
      <c r="G10"/>
      <c r="H10"/>
      <c r="I10" s="4"/>
      <c r="J10" s="4"/>
    </row>
    <row r="11" spans="1:19" ht="19.5" x14ac:dyDescent="0.3">
      <c r="A11" s="171" t="s">
        <v>4</v>
      </c>
      <c r="B11" s="171"/>
      <c r="C11" s="178">
        <f>'Page 2 - Owner Unit Mix &amp; Rent'!C9</f>
        <v>0</v>
      </c>
      <c r="D11" s="178"/>
      <c r="E11" s="178"/>
      <c r="F11" s="178"/>
      <c r="G11"/>
      <c r="H11"/>
      <c r="I11" s="4"/>
      <c r="J11" s="4"/>
    </row>
    <row r="12" spans="1:19" ht="9.75" customHeight="1" x14ac:dyDescent="0.3">
      <c r="A12" s="22"/>
      <c r="B12" s="18"/>
      <c r="C12" s="43"/>
      <c r="D12" s="44"/>
      <c r="E12" s="44"/>
      <c r="F12" s="44"/>
      <c r="G12"/>
      <c r="H12"/>
      <c r="I12" s="4"/>
      <c r="J12" s="4"/>
    </row>
    <row r="13" spans="1:19" ht="19.5" x14ac:dyDescent="0.3">
      <c r="A13" s="171" t="s">
        <v>89</v>
      </c>
      <c r="B13" s="171"/>
      <c r="C13" s="178">
        <f>'Page 2 - Owner Unit Mix &amp; Rent'!C11</f>
        <v>0</v>
      </c>
      <c r="D13" s="178"/>
      <c r="E13" s="178"/>
      <c r="F13" s="178"/>
      <c r="G13"/>
      <c r="H13"/>
      <c r="I13" s="4"/>
      <c r="J13" s="4"/>
    </row>
    <row r="14" spans="1:19" ht="9.75" customHeight="1" x14ac:dyDescent="0.3">
      <c r="A14" s="22"/>
      <c r="B14" s="18"/>
      <c r="C14" s="45"/>
      <c r="D14" s="21"/>
      <c r="E14" s="21"/>
      <c r="F14" s="21"/>
      <c r="G14"/>
      <c r="H14"/>
      <c r="I14" s="4"/>
      <c r="J14" s="4"/>
    </row>
    <row r="15" spans="1:19" ht="20.25" customHeight="1" x14ac:dyDescent="0.25">
      <c r="A15" s="171" t="s">
        <v>87</v>
      </c>
      <c r="B15" s="171"/>
      <c r="C15" s="178">
        <f>'Page 2 - Owner Unit Mix &amp; Rent'!C13</f>
        <v>0</v>
      </c>
      <c r="D15" s="178"/>
      <c r="E15" s="178"/>
      <c r="F15" s="178"/>
      <c r="G15"/>
      <c r="H15"/>
    </row>
    <row r="16" spans="1:19" ht="16.5" customHeight="1" thickBot="1" x14ac:dyDescent="0.3">
      <c r="A16" s="21"/>
      <c r="B16" s="131"/>
      <c r="C16" s="132"/>
      <c r="D16" s="131"/>
      <c r="E16" s="131"/>
      <c r="F16" s="21"/>
    </row>
    <row r="17" spans="1:6" ht="23.25" customHeight="1" x14ac:dyDescent="0.25">
      <c r="A17" s="187" t="s">
        <v>130</v>
      </c>
      <c r="B17" s="188"/>
      <c r="C17" s="50"/>
      <c r="D17" s="187" t="s">
        <v>121</v>
      </c>
      <c r="E17" s="189"/>
      <c r="F17" s="188"/>
    </row>
    <row r="18" spans="1:6" ht="15.75" customHeight="1" x14ac:dyDescent="0.25">
      <c r="A18" s="140"/>
      <c r="B18" s="141"/>
      <c r="C18" s="133" t="s">
        <v>122</v>
      </c>
      <c r="D18" s="140"/>
      <c r="E18" s="21"/>
      <c r="F18" s="142"/>
    </row>
    <row r="19" spans="1:6" ht="23.25" customHeight="1" thickBot="1" x14ac:dyDescent="0.3">
      <c r="A19" s="144" t="s">
        <v>83</v>
      </c>
      <c r="B19" s="145">
        <f>'Page 1 - Owner Income &amp; Expense'!F26*0.1</f>
        <v>0</v>
      </c>
      <c r="C19" s="21"/>
      <c r="D19" s="144" t="s">
        <v>83</v>
      </c>
      <c r="E19" s="143"/>
      <c r="F19" s="145">
        <f>+'Page 4 - Income Approach'!E44</f>
        <v>0</v>
      </c>
    </row>
    <row r="20" spans="1:6" ht="15.75" customHeight="1" x14ac:dyDescent="0.25">
      <c r="A20" s="47"/>
      <c r="B20" s="134"/>
      <c r="C20" s="21"/>
      <c r="D20" s="47"/>
      <c r="E20" s="21"/>
      <c r="F20" s="134"/>
    </row>
    <row r="21" spans="1:6" ht="15" customHeight="1" x14ac:dyDescent="0.25">
      <c r="A21" s="22" t="s">
        <v>100</v>
      </c>
      <c r="B21" s="138"/>
      <c r="C21" s="18"/>
      <c r="D21" s="22"/>
      <c r="E21" s="18"/>
      <c r="F21" s="138"/>
    </row>
    <row r="22" spans="1:6" ht="30" customHeight="1" x14ac:dyDescent="0.25">
      <c r="A22" s="186" t="s">
        <v>120</v>
      </c>
      <c r="B22" s="186"/>
      <c r="C22" s="186"/>
      <c r="D22" s="186"/>
      <c r="E22" s="186"/>
      <c r="F22" s="186"/>
    </row>
    <row r="23" spans="1:6" ht="15" customHeight="1" x14ac:dyDescent="0.25">
      <c r="A23" s="171" t="s">
        <v>131</v>
      </c>
      <c r="B23" s="171"/>
      <c r="C23" s="171"/>
      <c r="D23" s="171"/>
      <c r="E23" s="171"/>
      <c r="F23" s="171"/>
    </row>
    <row r="24" spans="1:6" ht="15" customHeight="1" x14ac:dyDescent="0.25">
      <c r="A24" s="171" t="s">
        <v>119</v>
      </c>
      <c r="B24" s="171"/>
      <c r="C24" s="171"/>
      <c r="D24" s="171"/>
      <c r="E24" s="171"/>
      <c r="F24" s="171"/>
    </row>
    <row r="25" spans="1:6" ht="15.75" customHeight="1" thickBot="1" x14ac:dyDescent="0.3">
      <c r="A25" s="21"/>
      <c r="B25" s="21"/>
      <c r="C25" s="21"/>
      <c r="D25" s="21"/>
      <c r="E25" s="21"/>
      <c r="F25" s="21"/>
    </row>
    <row r="26" spans="1:6" s="6" customFormat="1" ht="23.25" customHeight="1" thickBot="1" x14ac:dyDescent="0.3">
      <c r="A26" s="146" t="s">
        <v>132</v>
      </c>
      <c r="B26" s="139"/>
      <c r="C26" s="139"/>
      <c r="D26" s="184">
        <f>MAX(B19,F19)</f>
        <v>0</v>
      </c>
      <c r="E26" s="185"/>
      <c r="F26" s="50"/>
    </row>
    <row r="27" spans="1:6" ht="15.75" customHeight="1" thickBot="1" x14ac:dyDescent="0.3">
      <c r="A27" s="47"/>
      <c r="B27" s="46"/>
      <c r="C27" s="46"/>
      <c r="D27" s="135"/>
      <c r="E27" s="135"/>
      <c r="F27" s="21"/>
    </row>
    <row r="28" spans="1:6" s="6" customFormat="1" ht="23.25" customHeight="1" thickBot="1" x14ac:dyDescent="0.3">
      <c r="A28" s="146" t="s">
        <v>103</v>
      </c>
      <c r="B28" s="139"/>
      <c r="C28" s="139"/>
      <c r="D28" s="184">
        <f>IF(D26=0,0,IF(D73=1,B19/('Page 3 - Assessor Input'!E20/1000),'Page 4 - Income Approach'!E44/('Page 4 - Income Approach'!E42/1000)))</f>
        <v>0</v>
      </c>
      <c r="E28" s="185"/>
      <c r="F28" s="50"/>
    </row>
    <row r="29" spans="1:6" ht="15.75" x14ac:dyDescent="0.25">
      <c r="A29" s="21"/>
      <c r="B29" s="21"/>
      <c r="C29" s="21"/>
      <c r="D29" s="21"/>
      <c r="E29" s="21"/>
      <c r="F29" s="21"/>
    </row>
    <row r="32" spans="1:6" x14ac:dyDescent="0.25">
      <c r="F32" s="5"/>
    </row>
    <row r="73" spans="4:4" x14ac:dyDescent="0.25">
      <c r="D73" s="1">
        <f>IF(B19&gt;F19,1,2)</f>
        <v>2</v>
      </c>
    </row>
  </sheetData>
  <sheetProtection algorithmName="SHA-512" hashValue="TbNsUVhLXndT+eBw8NBeA+8yLlMnKvttmScVBthRNYbw45BwVI4RObIgIyXR7KF10ANclkKOpbyzBnrYAXQhcg==" saltValue="wp06AAljhE/ZdM3DffyYDg==" spinCount="100000" sheet="1" objects="1" scenarios="1"/>
  <mergeCells count="20">
    <mergeCell ref="A9:B9"/>
    <mergeCell ref="C9:F9"/>
    <mergeCell ref="C11:F11"/>
    <mergeCell ref="C13:F13"/>
    <mergeCell ref="D28:E28"/>
    <mergeCell ref="A11:B11"/>
    <mergeCell ref="A13:B13"/>
    <mergeCell ref="A15:B15"/>
    <mergeCell ref="D26:E26"/>
    <mergeCell ref="A23:F23"/>
    <mergeCell ref="A24:F24"/>
    <mergeCell ref="A22:F22"/>
    <mergeCell ref="C15:F15"/>
    <mergeCell ref="A17:B17"/>
    <mergeCell ref="D17:F17"/>
    <mergeCell ref="A1:F1"/>
    <mergeCell ref="A2:F2"/>
    <mergeCell ref="A3:F3"/>
    <mergeCell ref="A5:F5"/>
    <mergeCell ref="A7:B7"/>
  </mergeCells>
  <phoneticPr fontId="0" type="noConversion"/>
  <conditionalFormatting sqref="C9:F15">
    <cfRule type="cellIs" dxfId="0" priority="1" stopIfTrue="1" operator="equal">
      <formula>0</formula>
    </cfRule>
  </conditionalFormatting>
  <printOptions horizontalCentered="1"/>
  <pageMargins left="0.5" right="0.5" top="0.5" bottom="0.5" header="0.3" footer="0.3"/>
  <pageSetup scale="75" orientation="portrait" r:id="rId1"/>
  <headerFooter>
    <oddHeader>&amp;L&amp;"Times New Roman,Regular"PA-67</oddHeader>
    <oddFooter>&amp;R&amp;"Times New Roman,Regular"PA-67
Page 5
Rev 1/2023 Version 1.5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Instructions</vt:lpstr>
      <vt:lpstr>Page 1 - Owner Income &amp; Expense</vt:lpstr>
      <vt:lpstr>Page 2 - Owner Unit Mix &amp; Rent</vt:lpstr>
      <vt:lpstr>Page 3 - Assessor Input</vt:lpstr>
      <vt:lpstr>Page 4 - Income Approach</vt:lpstr>
      <vt:lpstr>Page 5 - Final Taxes Due</vt:lpstr>
      <vt:lpstr>AllUnits</vt:lpstr>
      <vt:lpstr>AUDITEXP</vt:lpstr>
      <vt:lpstr>CAPRATE</vt:lpstr>
      <vt:lpstr>EFFTAXRATE</vt:lpstr>
      <vt:lpstr>PCTFIFTY</vt:lpstr>
      <vt:lpstr>PCTHIH</vt:lpstr>
      <vt:lpstr>PCTLOH</vt:lpstr>
      <vt:lpstr>PCTPBU</vt:lpstr>
      <vt:lpstr>PCTSIXTY</vt:lpstr>
      <vt:lpstr>Instructions!Print_Area</vt:lpstr>
      <vt:lpstr>'Page 1 - Owner Income &amp; Expense'!Print_Area</vt:lpstr>
      <vt:lpstr>'Page 2 - Owner Unit Mix &amp; Rent'!Print_Area</vt:lpstr>
      <vt:lpstr>'Page 3 - Assessor Input'!Print_Area</vt:lpstr>
      <vt:lpstr>'Page 4 - Income Approach'!Print_Area</vt:lpstr>
      <vt:lpstr>'Page 5 - Final Taxes Due'!Print_Area</vt:lpstr>
      <vt:lpstr>PYEQRATE</vt:lpstr>
      <vt:lpstr>TAXRATE</vt:lpstr>
      <vt:lpstr>vacrate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Brennick</dc:creator>
  <cp:lastModifiedBy>Martel, Stephanie</cp:lastModifiedBy>
  <cp:lastPrinted>2023-12-29T15:08:02Z</cp:lastPrinted>
  <dcterms:created xsi:type="dcterms:W3CDTF">2009-03-03T13:13:10Z</dcterms:created>
  <dcterms:modified xsi:type="dcterms:W3CDTF">2024-01-03T16:59:52Z</dcterms:modified>
</cp:coreProperties>
</file>